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ารสนเทศ\CMO\รายงานความก้าวหน้า\2566\"/>
    </mc:Choice>
  </mc:AlternateContent>
  <xr:revisionPtr revIDLastSave="0" documentId="13_ncr:1_{BFBFB1A0-5BC4-4C37-A3F9-914B7A901080}" xr6:coauthVersionLast="36" xr6:coauthVersionMax="36" xr10:uidLastSave="{00000000-0000-0000-0000-000000000000}"/>
  <bookViews>
    <workbookView xWindow="0" yWindow="0" windowWidth="15285" windowHeight="6855" xr2:uid="{00000000-000D-0000-FFFF-FFFF00000000}"/>
  </bookViews>
  <sheets>
    <sheet name="รายชื่อ" sheetId="1" r:id="rId1"/>
    <sheet name="การประเมิน" sheetId="5" r:id="rId2"/>
    <sheet name="การติดตามผล" sheetId="6" r:id="rId3"/>
    <sheet name="ผลการประเมิน" sheetId="3" state="hidden" r:id="rId4"/>
    <sheet name="ผลการติดตามผล" sheetId="4" state="hidden" r:id="rId5"/>
  </sheets>
  <definedNames>
    <definedName name="_xlnm._FilterDatabase" localSheetId="2" hidden="1">การติดตามผล!$A$2:$L$80</definedName>
    <definedName name="_xlnm._FilterDatabase" localSheetId="1" hidden="1">การประเมิน!$A$1:$N$80</definedName>
    <definedName name="_xlnm._FilterDatabase" localSheetId="4" hidden="1">ผลการติดตามผล!$A$2:$L$151</definedName>
    <definedName name="_xlnm._FilterDatabase" localSheetId="0" hidden="1">รายชื่อ!$A$5:$J$5</definedName>
  </definedNames>
  <calcPr calcId="191029"/>
</workbook>
</file>

<file path=xl/calcChain.xml><?xml version="1.0" encoding="utf-8"?>
<calcChain xmlns="http://schemas.openxmlformats.org/spreadsheetml/2006/main">
  <c r="E88" i="6" l="1"/>
  <c r="E86" i="6"/>
  <c r="E87" i="6" s="1"/>
  <c r="E89" i="6" s="1"/>
  <c r="U108" i="5" l="1"/>
  <c r="U107" i="5"/>
  <c r="V107" i="5" s="1"/>
  <c r="U106" i="5"/>
  <c r="V106" i="5" s="1"/>
  <c r="U105" i="5"/>
  <c r="V105" i="5" s="1"/>
  <c r="U104" i="5"/>
  <c r="V104" i="5" s="1"/>
  <c r="U103" i="5"/>
  <c r="V103" i="5" s="1"/>
  <c r="S108" i="5"/>
  <c r="S107" i="5"/>
  <c r="T107" i="5" s="1"/>
  <c r="S106" i="5"/>
  <c r="T106" i="5" s="1"/>
  <c r="S105" i="5"/>
  <c r="T105" i="5" s="1"/>
  <c r="S104" i="5"/>
  <c r="T104" i="5" s="1"/>
  <c r="S103" i="5"/>
  <c r="T103" i="5" s="1"/>
  <c r="Q108" i="5"/>
  <c r="Q107" i="5"/>
  <c r="R107" i="5" s="1"/>
  <c r="Q106" i="5"/>
  <c r="R106" i="5" s="1"/>
  <c r="Q105" i="5"/>
  <c r="R105" i="5" s="1"/>
  <c r="Q104" i="5"/>
  <c r="R104" i="5" s="1"/>
  <c r="Q103" i="5"/>
  <c r="R103" i="5" s="1"/>
  <c r="O108" i="5"/>
  <c r="O107" i="5"/>
  <c r="O106" i="5"/>
  <c r="P106" i="5" s="1"/>
  <c r="O105" i="5"/>
  <c r="P105" i="5" s="1"/>
  <c r="O104" i="5"/>
  <c r="P104" i="5" s="1"/>
  <c r="P107" i="5"/>
  <c r="O103" i="5"/>
  <c r="P103" i="5" s="1"/>
  <c r="V109" i="5" l="1"/>
  <c r="T109" i="5"/>
  <c r="R109" i="5"/>
  <c r="P109" i="5"/>
  <c r="O109" i="5"/>
  <c r="Q109" i="5"/>
  <c r="R108" i="5" s="1"/>
  <c r="S109" i="5"/>
  <c r="U109" i="5"/>
  <c r="U201" i="5"/>
  <c r="U200" i="5"/>
  <c r="V200" i="5" s="1"/>
  <c r="U199" i="5"/>
  <c r="V199" i="5" s="1"/>
  <c r="U198" i="5"/>
  <c r="V198" i="5" s="1"/>
  <c r="U197" i="5"/>
  <c r="V197" i="5" s="1"/>
  <c r="U196" i="5"/>
  <c r="V196" i="5" s="1"/>
  <c r="S201" i="5"/>
  <c r="S200" i="5"/>
  <c r="T200" i="5" s="1"/>
  <c r="S199" i="5"/>
  <c r="T199" i="5" s="1"/>
  <c r="S198" i="5"/>
  <c r="T198" i="5" s="1"/>
  <c r="S197" i="5"/>
  <c r="T197" i="5" s="1"/>
  <c r="S196" i="5"/>
  <c r="Q201" i="5"/>
  <c r="Q200" i="5"/>
  <c r="R200" i="5" s="1"/>
  <c r="Q199" i="5"/>
  <c r="R199" i="5" s="1"/>
  <c r="Q198" i="5"/>
  <c r="R198" i="5" s="1"/>
  <c r="Q197" i="5"/>
  <c r="R197" i="5" s="1"/>
  <c r="O201" i="5"/>
  <c r="O200" i="5"/>
  <c r="P200" i="5" s="1"/>
  <c r="O199" i="5"/>
  <c r="O198" i="5"/>
  <c r="P198" i="5" s="1"/>
  <c r="O197" i="5"/>
  <c r="P197" i="5" s="1"/>
  <c r="M108" i="5"/>
  <c r="M107" i="5"/>
  <c r="N107" i="5" s="1"/>
  <c r="M106" i="5"/>
  <c r="N106" i="5" s="1"/>
  <c r="M105" i="5"/>
  <c r="N105" i="5" s="1"/>
  <c r="M104" i="5"/>
  <c r="N104" i="5" s="1"/>
  <c r="K108" i="5"/>
  <c r="K107" i="5"/>
  <c r="L107" i="5" s="1"/>
  <c r="K106" i="5"/>
  <c r="L106" i="5" s="1"/>
  <c r="K105" i="5"/>
  <c r="K104" i="5"/>
  <c r="L104" i="5" s="1"/>
  <c r="I108" i="5"/>
  <c r="I107" i="5"/>
  <c r="J107" i="5" s="1"/>
  <c r="I106" i="5"/>
  <c r="J106" i="5" s="1"/>
  <c r="I105" i="5"/>
  <c r="J105" i="5" s="1"/>
  <c r="I104" i="5"/>
  <c r="J104" i="5" s="1"/>
  <c r="G108" i="5"/>
  <c r="G107" i="5"/>
  <c r="H107" i="5" s="1"/>
  <c r="G106" i="5"/>
  <c r="H106" i="5" s="1"/>
  <c r="G105" i="5"/>
  <c r="H105" i="5" s="1"/>
  <c r="G104" i="5"/>
  <c r="H104" i="5" s="1"/>
  <c r="E108" i="5"/>
  <c r="E107" i="5"/>
  <c r="F107" i="5" s="1"/>
  <c r="E106" i="5"/>
  <c r="F106" i="5" s="1"/>
  <c r="E105" i="5"/>
  <c r="F105" i="5" s="1"/>
  <c r="E104" i="5"/>
  <c r="F104" i="5" s="1"/>
  <c r="C108" i="5"/>
  <c r="C107" i="5"/>
  <c r="D107" i="5" s="1"/>
  <c r="C106" i="5"/>
  <c r="D106" i="5" s="1"/>
  <c r="C105" i="5"/>
  <c r="D105" i="5" s="1"/>
  <c r="C104" i="5"/>
  <c r="D104" i="5" s="1"/>
  <c r="Q196" i="5"/>
  <c r="O196" i="5"/>
  <c r="P196" i="5" s="1"/>
  <c r="M103" i="5"/>
  <c r="N103" i="5" s="1"/>
  <c r="K103" i="5"/>
  <c r="L103" i="5" s="1"/>
  <c r="I103" i="5"/>
  <c r="J103" i="5" s="1"/>
  <c r="G103" i="5"/>
  <c r="H103" i="5" s="1"/>
  <c r="E103" i="5"/>
  <c r="F103" i="5" s="1"/>
  <c r="C103" i="5"/>
  <c r="C182" i="3"/>
  <c r="U173" i="3"/>
  <c r="V173" i="3" s="1"/>
  <c r="U172" i="3"/>
  <c r="V172" i="3" s="1"/>
  <c r="U171" i="3"/>
  <c r="V171" i="3" s="1"/>
  <c r="S173" i="3"/>
  <c r="T173" i="3" s="1"/>
  <c r="S172" i="3"/>
  <c r="T172" i="3" s="1"/>
  <c r="S171" i="3"/>
  <c r="T171" i="3" s="1"/>
  <c r="Q173" i="3"/>
  <c r="R173" i="3" s="1"/>
  <c r="Q172" i="3"/>
  <c r="Q171" i="3"/>
  <c r="R171" i="3"/>
  <c r="O173" i="3"/>
  <c r="O172" i="3"/>
  <c r="O171" i="3"/>
  <c r="O177" i="3" s="1"/>
  <c r="M173" i="3"/>
  <c r="N173" i="3" s="1"/>
  <c r="M172" i="3"/>
  <c r="N172" i="3" s="1"/>
  <c r="M171" i="3"/>
  <c r="K173" i="3"/>
  <c r="L173" i="3" s="1"/>
  <c r="K172" i="3"/>
  <c r="L172" i="3" s="1"/>
  <c r="K171" i="3"/>
  <c r="I173" i="3"/>
  <c r="I172" i="3"/>
  <c r="J172" i="3" s="1"/>
  <c r="I171" i="3"/>
  <c r="G173" i="3"/>
  <c r="H173" i="3" s="1"/>
  <c r="G172" i="3"/>
  <c r="H172" i="3" s="1"/>
  <c r="G171" i="3"/>
  <c r="H171" i="3" s="1"/>
  <c r="E173" i="3"/>
  <c r="F173" i="3" s="1"/>
  <c r="E172" i="3"/>
  <c r="F172" i="3"/>
  <c r="E171" i="3"/>
  <c r="E177" i="3" s="1"/>
  <c r="F176" i="3" s="1"/>
  <c r="O157" i="3" s="1"/>
  <c r="C173" i="3"/>
  <c r="D173" i="3" s="1"/>
  <c r="C172" i="3"/>
  <c r="D172" i="3" s="1"/>
  <c r="C171" i="3"/>
  <c r="U176" i="3"/>
  <c r="S176" i="3"/>
  <c r="Q176" i="3"/>
  <c r="O176" i="3"/>
  <c r="M176" i="3"/>
  <c r="K176" i="3"/>
  <c r="I176" i="3"/>
  <c r="G176" i="3"/>
  <c r="E176" i="3"/>
  <c r="C176" i="3"/>
  <c r="U175" i="3"/>
  <c r="S175" i="3"/>
  <c r="Q175" i="3"/>
  <c r="O175" i="3"/>
  <c r="P175" i="3"/>
  <c r="M175" i="3"/>
  <c r="N175" i="3"/>
  <c r="K175" i="3"/>
  <c r="L175" i="3"/>
  <c r="I175" i="3"/>
  <c r="J175" i="3" s="1"/>
  <c r="G175" i="3"/>
  <c r="H175" i="3"/>
  <c r="E175" i="3"/>
  <c r="C175" i="3"/>
  <c r="D175" i="3" s="1"/>
  <c r="U174" i="3"/>
  <c r="V174" i="3" s="1"/>
  <c r="S174" i="3"/>
  <c r="T174" i="3"/>
  <c r="Q174" i="3"/>
  <c r="R174" i="3"/>
  <c r="O174" i="3"/>
  <c r="M174" i="3"/>
  <c r="N174" i="3" s="1"/>
  <c r="K174" i="3"/>
  <c r="I174" i="3"/>
  <c r="J174" i="3"/>
  <c r="G174" i="3"/>
  <c r="H174" i="3"/>
  <c r="E174" i="3"/>
  <c r="F174" i="3" s="1"/>
  <c r="C174" i="3"/>
  <c r="D174" i="3" s="1"/>
  <c r="P172" i="3"/>
  <c r="P173" i="3"/>
  <c r="L174" i="3"/>
  <c r="J173" i="3"/>
  <c r="P174" i="3"/>
  <c r="L105" i="5"/>
  <c r="F175" i="3"/>
  <c r="V175" i="3"/>
  <c r="J171" i="3"/>
  <c r="D171" i="3"/>
  <c r="L171" i="3"/>
  <c r="I177" i="3" l="1"/>
  <c r="P171" i="3"/>
  <c r="P177" i="3" s="1"/>
  <c r="O178" i="3" s="1"/>
  <c r="F171" i="3"/>
  <c r="F177" i="3" s="1"/>
  <c r="E178" i="3" s="1"/>
  <c r="K177" i="3"/>
  <c r="L176" i="3" s="1"/>
  <c r="O161" i="3" s="1"/>
  <c r="L177" i="3"/>
  <c r="H177" i="3"/>
  <c r="J161" i="3"/>
  <c r="I161" i="3"/>
  <c r="N161" i="3" s="1"/>
  <c r="K161" i="3"/>
  <c r="L161" i="3"/>
  <c r="D177" i="3"/>
  <c r="K178" i="3"/>
  <c r="L164" i="3"/>
  <c r="I164" i="3"/>
  <c r="N164" i="3" s="1"/>
  <c r="K164" i="3"/>
  <c r="J164" i="3"/>
  <c r="M164" i="3"/>
  <c r="T177" i="3"/>
  <c r="J177" i="3"/>
  <c r="P176" i="3"/>
  <c r="O164" i="3" s="1"/>
  <c r="V177" i="3"/>
  <c r="M177" i="3"/>
  <c r="I162" i="3" s="1"/>
  <c r="N162" i="3" s="1"/>
  <c r="Q177" i="3"/>
  <c r="J165" i="3" s="1"/>
  <c r="J176" i="3"/>
  <c r="O160" i="3" s="1"/>
  <c r="R175" i="3"/>
  <c r="N171" i="3"/>
  <c r="N177" i="3" s="1"/>
  <c r="R172" i="3"/>
  <c r="U177" i="3"/>
  <c r="J167" i="3" s="1"/>
  <c r="G177" i="3"/>
  <c r="H176" i="3" s="1"/>
  <c r="O158" i="3" s="1"/>
  <c r="T175" i="3"/>
  <c r="J160" i="3"/>
  <c r="C177" i="3"/>
  <c r="K156" i="3" s="1"/>
  <c r="S177" i="3"/>
  <c r="U110" i="5"/>
  <c r="S110" i="5"/>
  <c r="Q110" i="5"/>
  <c r="O110" i="5"/>
  <c r="P108" i="5"/>
  <c r="V108" i="5"/>
  <c r="T108" i="5"/>
  <c r="M109" i="5"/>
  <c r="N108" i="5" s="1"/>
  <c r="O186" i="5" s="1"/>
  <c r="V202" i="5"/>
  <c r="S202" i="5"/>
  <c r="K98" i="5" s="1"/>
  <c r="F109" i="5"/>
  <c r="G109" i="5"/>
  <c r="H108" i="5" s="1"/>
  <c r="O183" i="5" s="1"/>
  <c r="T196" i="5"/>
  <c r="T202" i="5" s="1"/>
  <c r="U202" i="5"/>
  <c r="M99" i="5" s="1"/>
  <c r="J109" i="5"/>
  <c r="E109" i="5"/>
  <c r="I109" i="5"/>
  <c r="I92" i="5" s="1"/>
  <c r="N109" i="5"/>
  <c r="D103" i="5"/>
  <c r="D109" i="5" s="1"/>
  <c r="C109" i="5"/>
  <c r="K90" i="5" s="1"/>
  <c r="H109" i="5"/>
  <c r="L109" i="5"/>
  <c r="P199" i="5"/>
  <c r="P202" i="5" s="1"/>
  <c r="O202" i="5"/>
  <c r="K109" i="5"/>
  <c r="R196" i="5"/>
  <c r="R202" i="5" s="1"/>
  <c r="Q202" i="5"/>
  <c r="R177" i="3" l="1"/>
  <c r="Q178" i="3" s="1"/>
  <c r="M158" i="3"/>
  <c r="M178" i="3"/>
  <c r="D176" i="3"/>
  <c r="O156" i="3" s="1"/>
  <c r="L162" i="3"/>
  <c r="M161" i="3"/>
  <c r="K160" i="3"/>
  <c r="L160" i="3"/>
  <c r="J94" i="5"/>
  <c r="K94" i="5"/>
  <c r="M160" i="3"/>
  <c r="I178" i="3"/>
  <c r="I160" i="3"/>
  <c r="N160" i="3" s="1"/>
  <c r="M167" i="3"/>
  <c r="V176" i="3"/>
  <c r="O167" i="3" s="1"/>
  <c r="L167" i="3"/>
  <c r="K167" i="3"/>
  <c r="I167" i="3"/>
  <c r="N167" i="3" s="1"/>
  <c r="C178" i="3"/>
  <c r="C180" i="3" s="1"/>
  <c r="S178" i="3"/>
  <c r="T176" i="3"/>
  <c r="O166" i="3" s="1"/>
  <c r="I166" i="3"/>
  <c r="N166" i="3" s="1"/>
  <c r="L166" i="3"/>
  <c r="J166" i="3"/>
  <c r="K166" i="3"/>
  <c r="J156" i="3"/>
  <c r="I158" i="3"/>
  <c r="N158" i="3" s="1"/>
  <c r="K158" i="3"/>
  <c r="K157" i="3"/>
  <c r="L157" i="3"/>
  <c r="I157" i="3"/>
  <c r="N157" i="3" s="1"/>
  <c r="I156" i="3"/>
  <c r="N156" i="3" s="1"/>
  <c r="M157" i="3"/>
  <c r="L158" i="3"/>
  <c r="J158" i="3"/>
  <c r="J157" i="3"/>
  <c r="L156" i="3"/>
  <c r="K162" i="3"/>
  <c r="N176" i="3"/>
  <c r="O162" i="3" s="1"/>
  <c r="M162" i="3"/>
  <c r="J162" i="3"/>
  <c r="I165" i="3"/>
  <c r="N165" i="3" s="1"/>
  <c r="K165" i="3"/>
  <c r="R176" i="3"/>
  <c r="O165" i="3" s="1"/>
  <c r="L165" i="3"/>
  <c r="M156" i="3"/>
  <c r="U178" i="3"/>
  <c r="M166" i="3"/>
  <c r="G178" i="3"/>
  <c r="M165" i="3"/>
  <c r="M110" i="5"/>
  <c r="D108" i="5"/>
  <c r="O181" i="5" s="1"/>
  <c r="M94" i="5"/>
  <c r="I94" i="5"/>
  <c r="L94" i="5"/>
  <c r="L98" i="5"/>
  <c r="M98" i="5"/>
  <c r="I98" i="5"/>
  <c r="J98" i="5"/>
  <c r="T201" i="5"/>
  <c r="O191" i="5" s="1"/>
  <c r="S203" i="5"/>
  <c r="J108" i="5"/>
  <c r="O184" i="5" s="1"/>
  <c r="U203" i="5"/>
  <c r="M92" i="5"/>
  <c r="E110" i="5"/>
  <c r="K92" i="5"/>
  <c r="G110" i="5"/>
  <c r="L99" i="5"/>
  <c r="V201" i="5"/>
  <c r="O192" i="5" s="1"/>
  <c r="K99" i="5"/>
  <c r="I99" i="5"/>
  <c r="J99" i="5"/>
  <c r="F108" i="5"/>
  <c r="O182" i="5" s="1"/>
  <c r="I110" i="5"/>
  <c r="L92" i="5"/>
  <c r="J92" i="5"/>
  <c r="R201" i="5"/>
  <c r="O190" i="5" s="1"/>
  <c r="L97" i="5"/>
  <c r="J97" i="5"/>
  <c r="K97" i="5"/>
  <c r="M97" i="5"/>
  <c r="Q203" i="5"/>
  <c r="J96" i="5"/>
  <c r="K96" i="5"/>
  <c r="I96" i="5"/>
  <c r="P201" i="5"/>
  <c r="M96" i="5"/>
  <c r="K88" i="5"/>
  <c r="C114" i="5"/>
  <c r="L89" i="5"/>
  <c r="I89" i="5"/>
  <c r="J88" i="5"/>
  <c r="J89" i="5"/>
  <c r="J90" i="5"/>
  <c r="M88" i="5"/>
  <c r="L88" i="5"/>
  <c r="K89" i="5"/>
  <c r="M90" i="5"/>
  <c r="M89" i="5"/>
  <c r="L96" i="5"/>
  <c r="I93" i="5"/>
  <c r="K93" i="5"/>
  <c r="M93" i="5"/>
  <c r="L93" i="5"/>
  <c r="J93" i="5"/>
  <c r="O203" i="5"/>
  <c r="I90" i="5"/>
  <c r="L90" i="5"/>
  <c r="I97" i="5"/>
  <c r="K110" i="5"/>
  <c r="I88" i="5"/>
  <c r="C110" i="5"/>
  <c r="L108" i="5"/>
  <c r="O185" i="5" s="1"/>
  <c r="C112" i="5" l="1"/>
  <c r="N94" i="5"/>
  <c r="N98" i="5"/>
  <c r="N99" i="5"/>
  <c r="N92" i="5"/>
  <c r="N88" i="5"/>
  <c r="N97" i="5"/>
  <c r="N93" i="5"/>
  <c r="N89" i="5"/>
  <c r="N90" i="5"/>
  <c r="N96" i="5"/>
  <c r="O189" i="5"/>
  <c r="O187" i="5"/>
</calcChain>
</file>

<file path=xl/sharedStrings.xml><?xml version="1.0" encoding="utf-8"?>
<sst xmlns="http://schemas.openxmlformats.org/spreadsheetml/2006/main" count="1495" uniqueCount="524">
  <si>
    <t>การให้บริการ</t>
  </si>
  <si>
    <t>เรื่องที่ให้บริการ</t>
  </si>
  <si>
    <t>ที่</t>
  </si>
  <si>
    <t>ที่อยู่</t>
  </si>
  <si>
    <t>คำปรึกษา</t>
  </si>
  <si>
    <t>001</t>
  </si>
  <si>
    <t>ID_Project</t>
  </si>
  <si>
    <t>IDPersonal</t>
  </si>
  <si>
    <t>คำนำหน้า</t>
  </si>
  <si>
    <t>นามสกุล</t>
  </si>
  <si>
    <t>ชื่อ</t>
  </si>
  <si>
    <t>รายชื่อผู้เข้ารับบริการ แผนงาน การให้บริการข้อมูลและคำปรึกษาข้อมูล</t>
  </si>
  <si>
    <t>หมายเลขโทรศัพท์</t>
  </si>
  <si>
    <t>รายละเอียดให้บริการ</t>
  </si>
  <si>
    <t>ข้อมูลการประเมินความพึงพอใจผู้เข้าร่วมฝึกอบรมภายใต้โครงการคลินิกเทคโนโลยี แผนบริการให้คำปรึกษาฯ</t>
  </si>
  <si>
    <t>1.ด้านกระบวนการ ขั้นตอนการให้บริการ</t>
  </si>
  <si>
    <t>2.เจ้าหน้าที่ผู้ให้บริการ</t>
  </si>
  <si>
    <t>3.ด้านข้อมูล</t>
  </si>
  <si>
    <t>4.ภาพรวมความพึงพอใจในการให้บริการ</t>
  </si>
  <si>
    <t>5.ท่านคาดว่าสามารถนำความรู้ไปใช้ประโยชน์ได้หรือไม่</t>
  </si>
  <si>
    <t>6.การนำไปใช้ประโยชน์ในลักษณะ</t>
  </si>
  <si>
    <t>รายละเอียดผลการประเมิน</t>
  </si>
  <si>
    <t>คิดเป็นร้อยละ</t>
  </si>
  <si>
    <t>ไม่พึงพอใจ</t>
  </si>
  <si>
    <t>ข้อมูลวัดความพึงพอใจ</t>
  </si>
  <si>
    <t>1. ด้านกระบวนการ ขั้นตอนการให้บริการ</t>
  </si>
  <si>
    <t>1.1 มีช่องทางการให้บริการที่หลากหลาย</t>
  </si>
  <si>
    <t>1.2 การให้บริการขั้นตอน ไม่ยุ่งยาก ซับซ้อน</t>
  </si>
  <si>
    <t>1.3 การให้บริการมีความสะดวก รวดเร็ว</t>
  </si>
  <si>
    <t>2. เจ้าหน้าที่ผู้ให้บริการ</t>
  </si>
  <si>
    <t>2.1 ให้บริการด้วยความสุภาพ เต็มใจ ยินดี</t>
  </si>
  <si>
    <t>2.2 ให้บริการด้วยความสะดวก รวดเร็ว</t>
  </si>
  <si>
    <t>2.3 ให้บริการตอบข้อซักถามปัญหาได้น่าเชื่อถือ</t>
  </si>
  <si>
    <t>3. ด้านข้อมูล</t>
  </si>
  <si>
    <t>3.1 ได้รับความรู้เพิ่มขึ้น</t>
  </si>
  <si>
    <t>3.2 ข้อมูลมีความถูกต้องตรงความต้องการ</t>
  </si>
  <si>
    <t>3.3 ข้อมูลที่ได้รับมีประโยชน์</t>
  </si>
  <si>
    <t>4. ภาพรวมความพึงพอใจในการให้บริการ</t>
  </si>
  <si>
    <t>ระดับความ พึงพอใจ</t>
  </si>
  <si>
    <t>%ระดับความพึง
พอใจ</t>
  </si>
  <si>
    <t>1.ขั้นตอนการให้บริการ</t>
  </si>
  <si>
    <t>% ความพึงพอใจ</t>
  </si>
  <si>
    <t>ภาพรวมของกลุ่ม</t>
  </si>
  <si>
    <t>%</t>
  </si>
  <si>
    <t>% ไม่พึงพอใจ</t>
  </si>
  <si>
    <t>ข้อมูลการติดตามผลผู้เข้าร่วมฝึกอบรมภายใต้โครงการคลินิกเทคโนโลยี</t>
  </si>
  <si>
    <t>IDProject</t>
  </si>
  <si>
    <t>1. การนำไปใช้ประโยชน์</t>
  </si>
  <si>
    <t>เพราะ</t>
  </si>
  <si>
    <t>2.1รายได้หลัก/เสริม</t>
  </si>
  <si>
    <t>2.2 จำนวนเงิน</t>
  </si>
  <si>
    <t>3. นำความรู้ไปลดรายจ่ายได้ กี่บาท/เดือน</t>
  </si>
  <si>
    <t>4. ในด้านคุณภาพชีวิต</t>
  </si>
  <si>
    <t>5. เริ่มนำความรู้ที่ได้รับไปใช้เมื่อใด</t>
  </si>
  <si>
    <t>6. นำความรู้ไปใช้ที่ไหน</t>
  </si>
  <si>
    <t>7. นำความรู้ไปขยายผลต่อ</t>
  </si>
  <si>
    <t>ประเมินทางเศรษฐศาสตร์ทั้งโครงการ</t>
  </si>
  <si>
    <t>ข้อมูล
(แจกเอกสาร แผ่นพับ ฯลฯ)</t>
  </si>
  <si>
    <t>2.1 รายได้หลัก/เสริม</t>
  </si>
  <si>
    <t>ü</t>
  </si>
  <si>
    <t>รวม</t>
  </si>
  <si>
    <t>นาย</t>
  </si>
  <si>
    <t>ข้อมูลคำปรึกษาที่ได้รับ ยังไม่สามารถนำไปใช้ประโยชน์ในการเพิ่มรายได้ ลดรายจ่าย คุณภาพชีวิต หรือแก้ปัญหาเทคโนโลยี แต่สามารถนำไปใช้เป็นแนวทางในการติดต่อประสานงานเพื่อแก้ปัญหาได้</t>
  </si>
  <si>
    <t>ข้อมูลคำปรึกษาที่ได้รับ ยังไม่สามารถนำไปใช้ประโยชน์ในการเพิ่มรายได้ ลดรายจ่าย คุณภาพชีวิต หรือแก้ปัญหาเทคโนโลยี เนื่องจากยังต้องการองค์ความรู้หรือการฝึกอบรมต่อไป</t>
  </si>
  <si>
    <t>รวมรายได้แต่ละคน</t>
  </si>
  <si>
    <t>สูตรคำนวณผลตอบแทนโครงการ (เท่า) = 
รวมรายได้แต่ละคน
หารด้วยจำนวนคน(ทั้งโครงการ) X 12 เดือน
หารต้นทุนโครงการต่อคน</t>
  </si>
  <si>
    <t>หารด้วยจำนวนคน (ทั้งโครงการ) X 12 เดือน</t>
  </si>
  <si>
    <t xml:space="preserve">หารต้นทุนโครงการต่อคน (งบประมาณ 227,500 บาท/231 คน) </t>
  </si>
  <si>
    <t>มูลค่าทางเศรษฐกิจ (เท่า)</t>
  </si>
  <si>
    <t>นำคณะอาจารย์ นักบริการวิชาการ และนักวิจัย จาก 9 คณะ พร้อมทั้ง สถาบันอัญมณี เครื่องประดับไทยและการออกแบบ และวิทยาลัย</t>
  </si>
  <si>
    <t>การบริหารแห่งรัฐ ลงพื้นที่สำรวจประเด็นปัญหาและความต้องการของกลุ่มชุมชน สำหรับนำไปใช้เป็นโจทย์วิจัยในการจัดทำข้อเสนอโครงการ</t>
  </si>
  <si>
    <t>เพื่อขอรับงบประมาณสนับสนุนจากหน่วยงานที่เกี่ยวข้องต่อไป</t>
  </si>
  <si>
    <t>สำรวจข้อมูลความต้องการของชุมชน</t>
  </si>
  <si>
    <t>ประจำปีงบประมาณ พ.ศ. 2566</t>
  </si>
  <si>
    <t>แจกแผ่นพับประชาสัมพันธ์งานคลินิกเทคโนโลยี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</si>
  <si>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</si>
  <si>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</si>
  <si>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</si>
  <si>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</si>
  <si>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</si>
  <si>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</si>
  <si>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</si>
  <si>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</si>
  <si>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</si>
  <si>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</si>
  <si>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</si>
  <si>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</si>
  <si>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</si>
  <si>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</si>
  <si>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</si>
  <si>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</si>
  <si>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</si>
  <si>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</si>
  <si>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</si>
  <si>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</si>
  <si>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</si>
  <si>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</si>
  <si>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</si>
  <si>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</si>
  <si>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</si>
  <si>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</si>
  <si>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</si>
  <si>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</si>
  <si>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</si>
  <si>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</si>
  <si>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</si>
  <si>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</si>
  <si>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</si>
  <si>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นางสาว</t>
  </si>
  <si>
    <t>กมลวรรณ</t>
  </si>
  <si>
    <t>เกตุปลั่ง</t>
  </si>
  <si>
    <t>ศรีศักดา</t>
  </si>
  <si>
    <t>ประพันธ์พจน์</t>
  </si>
  <si>
    <t>ขจรพัฒน์ชนะกุล</t>
  </si>
  <si>
    <t>มหาชน</t>
  </si>
  <si>
    <t>เขื่อนใหญ่</t>
  </si>
  <si>
    <t>อินสว่าง</t>
  </si>
  <si>
    <t>มีอเนก</t>
  </si>
  <si>
    <t>พวงบุปผา</t>
  </si>
  <si>
    <t>โพธิ์พันธุ์</t>
  </si>
  <si>
    <t>เวชสถาร</t>
  </si>
  <si>
    <t>ไทยบัณฑิต</t>
  </si>
  <si>
    <t>นาคโหน</t>
  </si>
  <si>
    <t>จิตรเพ็ชร</t>
  </si>
  <si>
    <t xml:space="preserve">ปรีชา </t>
  </si>
  <si>
    <t>สมพร</t>
  </si>
  <si>
    <t>อทิตา</t>
  </si>
  <si>
    <t>ละมัย</t>
  </si>
  <si>
    <t>ชฎาวัลย์</t>
  </si>
  <si>
    <t>ศรินทิพย์</t>
  </si>
  <si>
    <t>พวงทอง</t>
  </si>
  <si>
    <t>นาง</t>
  </si>
  <si>
    <t>พเยาว์</t>
  </si>
  <si>
    <t>ประจวบ</t>
  </si>
  <si>
    <t>ทวี</t>
  </si>
  <si>
    <t>ทรงพล</t>
  </si>
  <si>
    <t>สมปอง</t>
  </si>
  <si>
    <t>จำเนียร</t>
  </si>
  <si>
    <t>จุฑารัตน์</t>
  </si>
  <si>
    <t>กุหลาบ</t>
  </si>
  <si>
    <t>ทองอยู่</t>
  </si>
  <si>
    <t>พลายละหาร</t>
  </si>
  <si>
    <t>แซ่ลี้</t>
  </si>
  <si>
    <t>ชาวปลายนา</t>
  </si>
  <si>
    <t>เฉกแสงทอง</t>
  </si>
  <si>
    <t>วงษ์เวียง</t>
  </si>
  <si>
    <t>มะกรูดอินทร์</t>
  </si>
  <si>
    <t>คงชั้น</t>
  </si>
  <si>
    <t>มโหฬาร</t>
  </si>
  <si>
    <t>รุ่งกลิ่น</t>
  </si>
  <si>
    <t>บุญศรี</t>
  </si>
  <si>
    <t>โพธิ์ศรี</t>
  </si>
  <si>
    <t>เสร็จกิจ</t>
  </si>
  <si>
    <t>ดอกกุหลาบ</t>
  </si>
  <si>
    <t>ชาวห้วยหมาก</t>
  </si>
  <si>
    <t>เสือสะอาด</t>
  </si>
  <si>
    <t>สกุลเกศทิพย์</t>
  </si>
  <si>
    <t xml:space="preserve">กัณรังษี </t>
  </si>
  <si>
    <t>ประเสริฐชิต</t>
  </si>
  <si>
    <t>แก้วกำเนิด</t>
  </si>
  <si>
    <t>ทนเถื่อน</t>
  </si>
  <si>
    <t>คุณที</t>
  </si>
  <si>
    <t>แก้วศรีงาม</t>
  </si>
  <si>
    <t>ศรีวิเชียร</t>
  </si>
  <si>
    <t>ศรีภุมมา</t>
  </si>
  <si>
    <t>สวนสิทธิ์</t>
  </si>
  <si>
    <t>สีตองอ่อน</t>
  </si>
  <si>
    <t>แก้วปาน</t>
  </si>
  <si>
    <t>เพ่งมนัส</t>
  </si>
  <si>
    <t>พันมาก</t>
  </si>
  <si>
    <t>พลเสน</t>
  </si>
  <si>
    <t>คำมา</t>
  </si>
  <si>
    <t>จำปี</t>
  </si>
  <si>
    <t>โสภาศรีพันธ์</t>
  </si>
  <si>
    <t>ฉะอ้อน</t>
  </si>
  <si>
    <t>หยิบพิกุล</t>
  </si>
  <si>
    <t>ไม้ตะเภา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</si>
  <si>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</si>
  <si>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</si>
  <si>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</si>
  <si>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</si>
  <si>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</si>
  <si>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</si>
  <si>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</si>
  <si>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</si>
  <si>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</si>
  <si>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</si>
  <si>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</si>
  <si>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</si>
  <si>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</si>
  <si>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</si>
  <si>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</si>
  <si>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</si>
  <si>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</si>
  <si>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</si>
  <si>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</si>
  <si>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</si>
  <si>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</si>
  <si>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</si>
  <si>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</si>
  <si>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</si>
  <si>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</si>
  <si>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</si>
  <si>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</si>
  <si>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</si>
  <si>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</si>
  <si>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</si>
  <si>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</si>
  <si>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</si>
  <si>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</si>
  <si>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</si>
  <si>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</si>
  <si>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</si>
  <si>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</si>
  <si>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</si>
  <si>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</si>
  <si>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</si>
  <si>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</si>
  <si>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</si>
  <si>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</si>
  <si>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</si>
  <si>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</si>
  <si>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</si>
  <si>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</si>
  <si>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</si>
  <si>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</si>
  <si>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</si>
  <si>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</si>
  <si>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</si>
  <si>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</si>
  <si>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</si>
  <si>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</si>
  <si>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</si>
  <si>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</si>
  <si>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</si>
  <si>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</si>
  <si>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</si>
  <si>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</si>
  <si>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</si>
  <si>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</si>
  <si>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</si>
  <si>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</si>
  <si>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</si>
  <si>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</si>
  <si>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</si>
  <si>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</si>
  <si>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</si>
  <si>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</si>
  <si>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</si>
  <si>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</si>
  <si>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</si>
  <si>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</si>
  <si>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</si>
  <si>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</si>
  <si>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</si>
  <si>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</si>
  <si>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</si>
  <si>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</si>
  <si>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</si>
  <si>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</si>
  <si>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</si>
  <si>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</si>
  <si>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</si>
  <si>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</si>
  <si>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</si>
  <si>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</si>
  <si>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</si>
  <si>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</si>
  <si>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</si>
  <si>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</si>
  <si>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</si>
  <si>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</si>
  <si>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</si>
  <si>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</si>
  <si>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</si>
  <si>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</si>
  <si>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</si>
  <si>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</si>
  <si>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</si>
  <si>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</si>
  <si>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</si>
  <si>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</si>
  <si>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</si>
  <si>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อรนุช</t>
  </si>
  <si>
    <t>ยุพิน</t>
  </si>
  <si>
    <t>จารุวรรณ</t>
  </si>
  <si>
    <t>วรรณา</t>
  </si>
  <si>
    <t>ณรพัช</t>
  </si>
  <si>
    <t>สมพงษ์</t>
  </si>
  <si>
    <t>รุ่งทิพย์</t>
  </si>
  <si>
    <t>ละเอียด</t>
  </si>
  <si>
    <t>บุญชู</t>
  </si>
  <si>
    <t>มณฑา</t>
  </si>
  <si>
    <t>วันเพ็ญ</t>
  </si>
  <si>
    <t>ลำจวน</t>
  </si>
  <si>
    <t>พัชรีญา</t>
  </si>
  <si>
    <t>เสกศักดิ์</t>
  </si>
  <si>
    <t>ยุกานดา</t>
  </si>
  <si>
    <t>ทัศนีย์</t>
  </si>
  <si>
    <t>โสภา</t>
  </si>
  <si>
    <t>ศรยุส</t>
  </si>
  <si>
    <t>ธนวัฒน์</t>
  </si>
  <si>
    <t>สถาพร</t>
  </si>
  <si>
    <t>พิชชานันท์</t>
  </si>
  <si>
    <t>ธิติสรณ์</t>
  </si>
  <si>
    <t>ณพัทธพล</t>
  </si>
  <si>
    <t>ณัฐชนน</t>
  </si>
  <si>
    <t>พัชรา</t>
  </si>
  <si>
    <t>กฤตนันท์</t>
  </si>
  <si>
    <t xml:space="preserve">ณัฐวัตร </t>
  </si>
  <si>
    <t>พีรวิชญ์</t>
  </si>
  <si>
    <t>พชรพล</t>
  </si>
  <si>
    <t>ภัทราพร</t>
  </si>
  <si>
    <t>ณัฐธิดา</t>
  </si>
  <si>
    <t>มงคล</t>
  </si>
  <si>
    <t>ธัญญลักษณ์</t>
  </si>
  <si>
    <t>ศุภัชญา</t>
  </si>
  <si>
    <t>วรรณวิภา</t>
  </si>
  <si>
    <t>รวิวรรณ</t>
  </si>
  <si>
    <t>วาสนา</t>
  </si>
  <si>
    <t>ภภาค</t>
  </si>
  <si>
    <t>ศิรากร</t>
  </si>
  <si>
    <t>ใบครีม</t>
  </si>
  <si>
    <t>พะเยาว์</t>
  </si>
  <si>
    <t>สังคม</t>
  </si>
  <si>
    <t>ธีรพงศ์</t>
  </si>
  <si>
    <t>สายชล</t>
  </si>
  <si>
    <t>ณพลพงศ์</t>
  </si>
  <si>
    <t>พันธุ์พฤกษ์</t>
  </si>
  <si>
    <t>อนันต์</t>
  </si>
  <si>
    <t>ทองโลก</t>
  </si>
  <si>
    <t>ปาริฉัตร</t>
  </si>
  <si>
    <t xml:space="preserve">สำนักงานพัฒนาชุมชนอำเภอศรีประจันต์ จังหวัดสุพรรณบุรี </t>
  </si>
  <si>
    <t>คณะครุศาสตร์อุตสาหกรรม มทร.พระนคร กรุงเทพมหานคร</t>
  </si>
  <si>
    <t xml:space="preserve">ศิวะณัฐ </t>
  </si>
  <si>
    <t>นาใจแก้ว</t>
  </si>
  <si>
    <t xml:space="preserve">ชนัญชิดา </t>
  </si>
  <si>
    <t>สุจิตจูล</t>
  </si>
  <si>
    <t xml:space="preserve">ประสิทธิ์ </t>
  </si>
  <si>
    <t>ดีโต๊ว</t>
  </si>
  <si>
    <t xml:space="preserve">สิริขวัญ </t>
  </si>
  <si>
    <t>ชาวบัวใหญ่</t>
  </si>
  <si>
    <t xml:space="preserve">สมยศ </t>
  </si>
  <si>
    <t>แสงจันทร์</t>
  </si>
  <si>
    <t xml:space="preserve">อภิญญา </t>
  </si>
  <si>
    <t>ชุมนุมมณี</t>
  </si>
  <si>
    <t xml:space="preserve">กัญญ์ชิสา </t>
  </si>
  <si>
    <t>ธัญสิประเสริฐ</t>
  </si>
  <si>
    <t>ฉิมคล้าย</t>
  </si>
  <si>
    <t xml:space="preserve">กชรัตน์ </t>
  </si>
  <si>
    <t xml:space="preserve">สาวิตรี </t>
  </si>
  <si>
    <t>เลาะชัยสงค์</t>
  </si>
  <si>
    <t xml:space="preserve">นิตยา </t>
  </si>
  <si>
    <t>ปลื้มจันทึก</t>
  </si>
  <si>
    <t xml:space="preserve">ศุภมิษา </t>
  </si>
  <si>
    <t>ผลเพิ่ม</t>
  </si>
  <si>
    <t>อมรแก้ว</t>
  </si>
  <si>
    <t xml:space="preserve">วรางคณา </t>
  </si>
  <si>
    <t>บุญกล่ำ</t>
  </si>
  <si>
    <t xml:space="preserve">วรวุฒิ </t>
  </si>
  <si>
    <t xml:space="preserve">ชมนภัส </t>
  </si>
  <si>
    <t>วรรณห้วย</t>
  </si>
  <si>
    <t>เชยจันทร์</t>
  </si>
  <si>
    <t xml:space="preserve">กาญจนมาศ </t>
  </si>
  <si>
    <t>สมชาย</t>
  </si>
  <si>
    <t>ดอกไม้เงิน</t>
  </si>
  <si>
    <t xml:space="preserve">รุ่งอรุณ </t>
  </si>
  <si>
    <t>คงสวัสดิ์</t>
  </si>
  <si>
    <t xml:space="preserve">พฤทธิ์พิชามญชุ์ </t>
  </si>
  <si>
    <t>เพชรจรัส</t>
  </si>
  <si>
    <t>คงเจริญ</t>
  </si>
  <si>
    <t xml:space="preserve">จุฑาทิพย์ </t>
  </si>
  <si>
    <t xml:space="preserve">ฤชาค์พรรณษ์ </t>
  </si>
  <si>
    <t>สูญพ้นไร้</t>
  </si>
  <si>
    <t>รังสิยานุสิต</t>
  </si>
  <si>
    <t>พงษ์สถิตย์</t>
  </si>
  <si>
    <t xml:space="preserve">สุวรรณ </t>
  </si>
  <si>
    <t>ชาระ</t>
  </si>
  <si>
    <t>วิริยะสัจจะจิตร</t>
  </si>
  <si>
    <t xml:space="preserve">อรทัย </t>
  </si>
  <si>
    <t>ใจเมือง</t>
  </si>
  <si>
    <t>กาญจนกิจ</t>
  </si>
  <si>
    <t xml:space="preserve">ชิตพล </t>
  </si>
  <si>
    <t xml:space="preserve">ธวัช </t>
  </si>
  <si>
    <t>วุฒิกาญจนธร</t>
  </si>
  <si>
    <t>สาธิตการมณี</t>
  </si>
  <si>
    <t xml:space="preserve">อนุสยา </t>
  </si>
  <si>
    <t xml:space="preserve">สมโภช </t>
  </si>
  <si>
    <t>โหราพงศ์</t>
  </si>
  <si>
    <t xml:space="preserve">ปรวิทย์ </t>
  </si>
  <si>
    <t xml:space="preserve">มหาทรัพย์ </t>
  </si>
  <si>
    <t>สุขเจริญโชค</t>
  </si>
  <si>
    <t xml:space="preserve">สุวิภา </t>
  </si>
  <si>
    <t xml:space="preserve">กาญจนาถ </t>
  </si>
  <si>
    <t>อุดมสุข</t>
  </si>
  <si>
    <t xml:space="preserve">วรัทยา </t>
  </si>
  <si>
    <t>เล็กเจริญ</t>
  </si>
  <si>
    <t xml:space="preserve">กานต์สินี </t>
  </si>
  <si>
    <t>บัวงาม</t>
  </si>
  <si>
    <t xml:space="preserve">ภัทรดนัย </t>
  </si>
  <si>
    <t>แพรเอี่ยม</t>
  </si>
  <si>
    <t xml:space="preserve">ธนภัทร </t>
  </si>
  <si>
    <t>นาคแกมทอง</t>
  </si>
  <si>
    <t>จตุพร</t>
  </si>
  <si>
    <t>อาทิตยา</t>
  </si>
  <si>
    <t>แสงแก้ว</t>
  </si>
  <si>
    <t xml:space="preserve">ชลกานต์ </t>
  </si>
  <si>
    <t>นิที</t>
  </si>
  <si>
    <t xml:space="preserve">ไอลดา </t>
  </si>
  <si>
    <t>เดชปาน</t>
  </si>
  <si>
    <t>จิรายุ</t>
  </si>
  <si>
    <t xml:space="preserve"> นาคทิม</t>
  </si>
  <si>
    <t xml:space="preserve">อรนลิน </t>
  </si>
  <si>
    <t>พุ่มพฤกษ์</t>
  </si>
  <si>
    <t xml:space="preserve">อลิสา </t>
  </si>
  <si>
    <t>เย็นทุล</t>
  </si>
  <si>
    <t xml:space="preserve">รพีภัทร </t>
  </si>
  <si>
    <t>ศรีศิริเล็ก</t>
  </si>
  <si>
    <t xml:space="preserve">สมพล </t>
  </si>
  <si>
    <t>บุษบาบเล</t>
  </si>
  <si>
    <t xml:space="preserve">กนกวรรณ </t>
  </si>
  <si>
    <t>ภู่ระหงษ์</t>
  </si>
  <si>
    <t>ปรางค์ทิพย์</t>
  </si>
  <si>
    <t>โต๊ะมิ</t>
  </si>
  <si>
    <t xml:space="preserve">ศรินภา </t>
  </si>
  <si>
    <t>ทิพย์ยอแล๊ะ</t>
  </si>
  <si>
    <t xml:space="preserve">พงษ์ศิริ </t>
  </si>
  <si>
    <t>จันทร์โกมล</t>
  </si>
  <si>
    <t>นภาวดี</t>
  </si>
  <si>
    <t>ศรีชาย</t>
  </si>
  <si>
    <t>ภักดีเตล็บ</t>
  </si>
  <si>
    <t>แช่มมาก</t>
  </si>
  <si>
    <t>ทับสีนวล</t>
  </si>
  <si>
    <t>ศรีคีวิเล็ก</t>
  </si>
  <si>
    <t>ศรวิลัย</t>
  </si>
  <si>
    <t>พักกระสินธุ์</t>
  </si>
  <si>
    <t>แก้วก่า</t>
  </si>
  <si>
    <t>ศรเดช</t>
  </si>
  <si>
    <t>หาญวิชัย</t>
  </si>
  <si>
    <t>มีวาสนา</t>
  </si>
  <si>
    <t xml:space="preserve">พัชรภร </t>
  </si>
  <si>
    <t xml:space="preserve">อนุธิดา </t>
  </si>
  <si>
    <t xml:space="preserve">นัธทวัฒน์ </t>
  </si>
  <si>
    <t xml:space="preserve">วายุ </t>
  </si>
  <si>
    <t xml:space="preserve">พัทราภรณ์ </t>
  </si>
  <si>
    <t xml:space="preserve">ศิริพร </t>
  </si>
  <si>
    <t>กรวิชญ์</t>
  </si>
  <si>
    <t xml:space="preserve">ธนวัฒน์ </t>
  </si>
  <si>
    <t xml:space="preserve">นียาพรรดิ </t>
  </si>
  <si>
    <t xml:space="preserve">รัตนาภรณ์ </t>
  </si>
  <si>
    <t>256/77 ริ่มทางรถไฟบางชื่อ เขตบางชื่อ กทม. 10800</t>
  </si>
  <si>
    <t>95/125 หมู่บ้านไลโอ อีลิท กาญจนาภิเษก - เวสต์เกต คลองถนน 
ตำบล เสาธงหิน อำเภอบางใหญ่ นนทบุรี 11140</t>
  </si>
  <si>
    <t>11/30 ม.6 ถ.นครอินทร์ ต.สวนใหญ่ อ.เมือง จ.นนทบุรี</t>
  </si>
  <si>
    <t>34/367 ซอยวัดเวฬุวนาราม 21 ถนนสรงประภา เเขวงดอนเมือง 
เขตดอนเมือง กรุงเทพฯ 10210</t>
  </si>
  <si>
    <t>66/207 the crystal condo ซอยเรวดี 2 ถนนติวานนท์ ตำบลตลาดขวัญ อำเภอเมือง จังหวัดนนทบุรี</t>
  </si>
  <si>
    <t>417 จรัญสนิทวงศ์ 65 แขวงบางบำหรุ เขตบางพลัด กทม. 10700</t>
  </si>
  <si>
    <t>หมู่บ้าน รติรมย์ 2  109/148 ม.2 อ.บางกรวย ถ.บางกรวย-จงถนอม 
ต.มหาสวัสดิ์ จ.นนทบุรี 11130</t>
  </si>
  <si>
    <t>124 ซ.พิบูลย์สงคราม 10 ตำบลสวนใหญ่ อำเภอเมืองนนทบุรี 
จังหวัดนนทบุรี 11000</t>
  </si>
  <si>
    <t>399/14 หมู่บ้านโนโววิลล์ ซ.1 ต.บางเดื่อ อ.เมือง จ.ปทุมธานี 12000</t>
  </si>
  <si>
    <t>11 ซอยพระราม 2 69 แยก 3-2-13 แขวงแสมดำ เขตบางขุนเทียน กรุงเทพ</t>
  </si>
  <si>
    <t>36 ถนน โชคชัย 4 ซอย 31/1 แขวงลาดพร้าวเขตลาดพร้าว 
กรุงเทพมหานคร 10230</t>
  </si>
  <si>
    <t>105 / 414 มายคอนโด ปิ่นเกล้า อาคาร A ชั้น 8 ต.บางบำหรุ อ.บางพลัด 
กรุงเทพ</t>
  </si>
  <si>
    <t>167/1 ม.11 ต.บางพลีใหญ่ อ.บางพลี จ.สมุทรปราการ 10540</t>
  </si>
  <si>
    <t>223/164 หมู่ 2 ต.บางเพรียง อ.บางบ่อ จ.สมุทรปราการ 10560</t>
  </si>
  <si>
    <t>153 ถนนกรุงเทพนนท์ 37 แขวงบางซื่อ เขตบางซื่อ กทม.</t>
  </si>
  <si>
    <t>222/1141 ถนนงามวงศ์วาน แขวงทุ่งสองห้อง เขตหลักสี่ กรุงเทพ 10210</t>
  </si>
  <si>
    <t>457/130 ซอยจรัญสนิทวงศ์ 35 แขวงบางขุนศรี เขตบางกอกน้อย</t>
  </si>
  <si>
    <t>ลาดพร้าว กรุงเทพ</t>
  </si>
  <si>
    <t>36  ถนน โชคชัย 4 ซอย 31/1 แขวงลาดพร้าว เขตลาดพร้าว กรุงเทพมหานคร 10230</t>
  </si>
  <si>
    <t>286/10 ซอยวังทอง ถนนราชปรารภ เขตราชเทวี กทม.</t>
  </si>
  <si>
    <t>-</t>
  </si>
  <si>
    <t>421 ซ.นาคบำรุง ถนนบำรุงเมือง เขตป้อมปราบ กทม 10100</t>
  </si>
  <si>
    <t>251/148 มบ พฤษาวิลล์ 26 สำโรง พระประแดง สมุทรปราการ</t>
  </si>
  <si>
    <t>45/6 ซ ต้นโพธิ์ ถนนเจริญกรุง เขตบางคอแหลม กทม 10120</t>
  </si>
  <si>
    <t>199/120 ซอยเพชรเกษม 69 แยก 5 แขวงหลักสอง เขตบางแค กทม.</t>
  </si>
  <si>
    <t>75 ถนนศาลธนบุรี แขวงบางหว้า เขตภาษีเจริญ กทม.</t>
  </si>
  <si>
    <t>83 สุขุมวิท 85 แขวงบางจาก เขตพระขโนง กทม.</t>
  </si>
  <si>
    <t xml:space="preserve">โรงเรียนวัดไทรทอง (สาครราษฎร์สงเคราะห์) ๗๘/๑ หมู่ที่ ๑ ตำบลท่าแร้ง อำเภอบ้านแหลมจังหวัดเพชรบุรี  </t>
  </si>
  <si>
    <t xml:space="preserve">เอื้ออาทรรังสิตคลอง 1 อาคาร 4/2 ถนนรังสิต องครักษ์ ตำบลประชาธิปัตย์ 
อำเภอธัญบุรี จังหวัดปทุมธานี </t>
  </si>
  <si>
    <t>089-8810404</t>
  </si>
  <si>
    <t>063-5178297</t>
  </si>
  <si>
    <t>รักจันทร์</t>
  </si>
  <si>
    <t xml:space="preserve">วราพร </t>
  </si>
  <si>
    <t>ทรานุรักษ์</t>
  </si>
  <si>
    <t xml:space="preserve">ณีรวัลย์   </t>
  </si>
  <si>
    <t>405/48 ถนนมิตรภาพ ตำบลปากเพรียว อำเภอเมือง จังหวัดสระบุรี</t>
  </si>
  <si>
    <t>ตะรุสะ</t>
  </si>
  <si>
    <t>ราชวงศ์</t>
  </si>
  <si>
    <t xml:space="preserve">พัชรี </t>
  </si>
  <si>
    <t xml:space="preserve">สัมฤทธิ์เปี่ยม </t>
  </si>
  <si>
    <t>61/1 หมู่1 ต.สร่างโศก อ.บ้านหมอจ.สระบุรี</t>
  </si>
  <si>
    <t xml:space="preserve">วราภรณ์ </t>
  </si>
  <si>
    <t>ศริไท</t>
  </si>
  <si>
    <t xml:space="preserve">นิชานันท์   </t>
  </si>
  <si>
    <t>2 หมู่ 11 ต.พระพุทธบาท อ.พระพุทธบาท จ.สระบุรี</t>
  </si>
  <si>
    <t>วงษ์ประเสริฐ</t>
  </si>
  <si>
    <t xml:space="preserve">มัณฑณา </t>
  </si>
  <si>
    <t>ขจรภัย</t>
  </si>
  <si>
    <t>สุวรรณ</t>
  </si>
  <si>
    <t xml:space="preserve">ประภาศรี  </t>
  </si>
  <si>
    <t>นงลักษณ์</t>
  </si>
  <si>
    <t>สิทธิทองจันทร์</t>
  </si>
  <si>
    <t xml:space="preserve"> อโนดาต</t>
  </si>
  <si>
    <t xml:space="preserve">จีรวรรณ  </t>
  </si>
  <si>
    <t>082-788-4655</t>
  </si>
  <si>
    <t>นำคณะอาจารย์ นักบริการวิชาการ และนักวิจัย จากคณะเทคโนโลยีคหกรรมศาสตร์ คณะวิทยาศาสตร์และเทคโนโลยี คณะวิศวกรรมศาสตร์</t>
  </si>
  <si>
    <t>คณะสถาปัตยกรรมศาสตร์และการออกแบบ และสถาบันวิจัยและพัฒนา ลงพื้นที่สำรวจประเด็นปัญหาและความต้องการของกลุ่มชุมชน</t>
  </si>
  <si>
    <t>และให้คำปรึกษาเบื้องต้นในการแก้ปัญหาแก่ผู้ประกอบการ OTOP ณ ศูนย์โอทอปคอมเพล็กซ์พุแค อำเภอเฉลิมพระเกียรติ จังหวัดสระบุรี</t>
  </si>
  <si>
    <t>แจกแผ่นพับ</t>
  </si>
  <si>
    <t>สำรวจประเด็นปัญหาและความ</t>
  </si>
  <si>
    <t>ต้องการของกลุ่มชุมชน</t>
  </si>
  <si>
    <t>และให้คำปรึกษาเบื้องต้น</t>
  </si>
  <si>
    <t xml:space="preserve">วิสาหกิจชุมชนกลุ่มสตรีแม่บ้าน อสม. แปรรูปผลิตภัณฑ์แห้ว 
อำเภอศรีประจันต์ จังหวัดสุพรรณบุรี </t>
  </si>
  <si>
    <t xml:space="preserve">ธิติมา   </t>
  </si>
  <si>
    <t xml:space="preserve">กิตติศักดิ์ </t>
  </si>
  <si>
    <t>15 หมู่ที่ 1 อ.เฉลิมพระเกียรติ จ.สระบุรี จังหวัดสระบุรี 18240</t>
  </si>
  <si>
    <t>68/1 ม.6 ต.ตลาดน้อย อ.บ้านหมอ จ.สระบุรี 18240</t>
  </si>
  <si>
    <t>44 หมู่ 7 ต.พระยาทด อ.เสาให้ จ.สระบุรี 18160</t>
  </si>
  <si>
    <t>6/7 ช.3 ถ.เทศบาล4 ต.ปากเพรียว อ.เมือง จ.สระบุรี 18120</t>
  </si>
  <si>
    <t>15/4 หมู่ที่ 1 ต.พุแค อ.เฉลิมพระเกียรติ จ.สระบุรี 18240</t>
  </si>
  <si>
    <t>114/2 หมู่ 7 ตำบลหนองแก อำเภอพระพุทธบาตร จังหวัดสระบุรี 18120</t>
  </si>
  <si>
    <t>28 หมู่ 5 ต.ห้วยป้าหวาย อ.พระพุทธบาท จ.สระบุรี 18120</t>
  </si>
  <si>
    <t>102 ม.3 ต.จำผักแพว อ.แก่งคอย จ.สระบุรี 18110</t>
  </si>
  <si>
    <t>399 ถนนสามเสน แขวงวชิรพยาบาล เขตดุสิต กทม. 10300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</si>
</sst>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87" formatCode="0000000000"/>
  </numFmts>
  <fonts count="22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TH SarabunPSK"/>
      <family val="2"/>
    </font>
    <font>
      <sz val="16"/>
      <name val="CordiaUPC"/>
      <family val="2"/>
    </font>
    <font>
      <b/>
      <sz val="16"/>
      <name val="CordiaUPC"/>
      <family val="2"/>
    </font>
    <font>
      <b/>
      <sz val="18"/>
      <name val="CordiaUPC"/>
      <family val="2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23"/>
      <name val="TH SarabunPSK"/>
      <family val="2"/>
    </font>
    <font>
      <b/>
      <sz val="16"/>
      <color indexed="17"/>
      <name val="TH SarabunPSK"/>
      <family val="2"/>
    </font>
    <font>
      <b/>
      <sz val="18"/>
      <name val="TH SarabunPSK"/>
      <family val="2"/>
    </font>
    <font>
      <b/>
      <sz val="22"/>
      <name val="TH SarabunPSK"/>
      <family val="2"/>
    </font>
    <font>
      <sz val="16"/>
      <name val="Wingdings"/>
      <charset val="2"/>
    </font>
    <font>
      <sz val="11"/>
      <color theme="1"/>
      <name val="Tahoma"/>
      <family val="2"/>
      <charset val="222"/>
      <scheme val="minor"/>
    </font>
    <font>
      <sz val="16"/>
      <color theme="0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rgb="FFFF0000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65">
    <xf numFmtId="0" fontId="0" fillId="0" borderId="0" xfId="0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2" borderId="1" xfId="0" applyFont="1" applyFill="1" applyBorder="1"/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7" fillId="0" borderId="0" xfId="0" applyFont="1"/>
    <xf numFmtId="0" fontId="7" fillId="8" borderId="2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5" xfId="0" applyFont="1" applyBorder="1"/>
    <xf numFmtId="0" fontId="7" fillId="0" borderId="0" xfId="0" applyFont="1" applyBorder="1"/>
    <xf numFmtId="2" fontId="7" fillId="4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/>
    <xf numFmtId="4" fontId="7" fillId="0" borderId="1" xfId="0" applyNumberFormat="1" applyFont="1" applyBorder="1"/>
    <xf numFmtId="0" fontId="7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2" fillId="9" borderId="1" xfId="0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3" fontId="7" fillId="0" borderId="1" xfId="0" applyNumberFormat="1" applyFont="1" applyBorder="1"/>
    <xf numFmtId="0" fontId="7" fillId="0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2" fontId="10" fillId="5" borderId="0" xfId="0" applyNumberFormat="1" applyFont="1" applyFill="1" applyAlignment="1">
      <alignment horizontal="center"/>
    </xf>
    <xf numFmtId="4" fontId="10" fillId="10" borderId="0" xfId="0" applyNumberFormat="1" applyFont="1" applyFill="1" applyAlignment="1">
      <alignment horizontal="center"/>
    </xf>
    <xf numFmtId="0" fontId="10" fillId="10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4" fillId="11" borderId="1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10" fillId="10" borderId="0" xfId="0" applyFont="1" applyFill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7" fillId="0" borderId="7" xfId="0" applyNumberFormat="1" applyFont="1" applyFill="1" applyBorder="1" applyAlignment="1" applyProtection="1">
      <alignment horizontal="center" vertical="top"/>
    </xf>
    <xf numFmtId="2" fontId="7" fillId="4" borderId="7" xfId="0" applyNumberFormat="1" applyFont="1" applyFill="1" applyBorder="1" applyAlignment="1" applyProtection="1">
      <alignment horizontal="center" vertical="top"/>
    </xf>
    <xf numFmtId="4" fontId="7" fillId="0" borderId="8" xfId="0" applyNumberFormat="1" applyFont="1" applyBorder="1"/>
    <xf numFmtId="0" fontId="7" fillId="0" borderId="1" xfId="0" applyFont="1" applyBorder="1"/>
    <xf numFmtId="2" fontId="7" fillId="0" borderId="1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7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1" xfId="0" applyBorder="1" applyAlignment="1">
      <alignment vertical="top"/>
    </xf>
    <xf numFmtId="3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justify" vertical="top" wrapText="1"/>
    </xf>
    <xf numFmtId="0" fontId="18" fillId="0" borderId="9" xfId="0" applyFont="1" applyBorder="1" applyAlignment="1">
      <alignment vertical="top" wrapText="1"/>
    </xf>
    <xf numFmtId="0" fontId="18" fillId="0" borderId="9" xfId="0" applyFont="1" applyBorder="1" applyAlignment="1">
      <alignment horizontal="justify" vertical="top" wrapText="1"/>
    </xf>
    <xf numFmtId="0" fontId="7" fillId="0" borderId="8" xfId="1" applyFont="1" applyBorder="1" applyAlignment="1">
      <alignment vertical="top"/>
    </xf>
    <xf numFmtId="0" fontId="19" fillId="0" borderId="1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/>
    </xf>
    <xf numFmtId="0" fontId="7" fillId="0" borderId="8" xfId="1" applyFont="1" applyBorder="1" applyAlignment="1">
      <alignment horizontal="left" vertical="top"/>
    </xf>
    <xf numFmtId="0" fontId="7" fillId="0" borderId="8" xfId="1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/>
    </xf>
    <xf numFmtId="0" fontId="7" fillId="0" borderId="8" xfId="0" applyFont="1" applyBorder="1" applyAlignment="1">
      <alignment vertical="top"/>
    </xf>
    <xf numFmtId="0" fontId="7" fillId="0" borderId="1" xfId="1" applyFont="1" applyBorder="1" applyAlignment="1">
      <alignment vertical="top"/>
    </xf>
    <xf numFmtId="0" fontId="7" fillId="0" borderId="1" xfId="1" applyFont="1" applyBorder="1" applyAlignment="1">
      <alignment vertical="top" wrapText="1"/>
    </xf>
    <xf numFmtId="0" fontId="15" fillId="0" borderId="0" xfId="0" applyFont="1" applyAlignment="1">
      <alignment vertical="top"/>
    </xf>
    <xf numFmtId="0" fontId="7" fillId="0" borderId="10" xfId="1" applyFont="1" applyBorder="1" applyAlignment="1">
      <alignment vertical="top"/>
    </xf>
    <xf numFmtId="0" fontId="7" fillId="0" borderId="10" xfId="1" applyFont="1" applyBorder="1" applyAlignment="1">
      <alignment vertical="top" wrapText="1"/>
    </xf>
    <xf numFmtId="0" fontId="6" fillId="0" borderId="2" xfId="1" applyFont="1" applyBorder="1" applyAlignment="1">
      <alignment horizontal="center" vertical="top"/>
    </xf>
    <xf numFmtId="49" fontId="7" fillId="0" borderId="1" xfId="1" applyNumberFormat="1" applyFont="1" applyBorder="1" applyAlignment="1">
      <alignment horizontal="center" vertical="top" wrapText="1"/>
    </xf>
    <xf numFmtId="187" fontId="6" fillId="0" borderId="2" xfId="1" applyNumberFormat="1" applyFont="1" applyBorder="1" applyAlignment="1">
      <alignment horizontal="center" vertical="top"/>
    </xf>
    <xf numFmtId="187" fontId="19" fillId="0" borderId="1" xfId="1" applyNumberFormat="1" applyFont="1" applyBorder="1" applyAlignment="1">
      <alignment horizontal="center" vertical="top" wrapText="1"/>
    </xf>
    <xf numFmtId="187" fontId="7" fillId="0" borderId="1" xfId="1" applyNumberFormat="1" applyFont="1" applyBorder="1" applyAlignment="1">
      <alignment horizontal="center" vertical="top" wrapText="1"/>
    </xf>
    <xf numFmtId="187" fontId="21" fillId="0" borderId="1" xfId="0" applyNumberFormat="1" applyFont="1" applyBorder="1" applyAlignment="1">
      <alignment horizontal="center" vertical="top" wrapText="1"/>
    </xf>
    <xf numFmtId="187" fontId="20" fillId="0" borderId="9" xfId="0" applyNumberFormat="1" applyFont="1" applyBorder="1" applyAlignment="1">
      <alignment horizontal="center" vertical="top" wrapText="1"/>
    </xf>
    <xf numFmtId="187" fontId="20" fillId="0" borderId="1" xfId="0" applyNumberFormat="1" applyFont="1" applyBorder="1" applyAlignment="1">
      <alignment horizontal="center" vertical="top" wrapText="1"/>
    </xf>
    <xf numFmtId="187" fontId="16" fillId="0" borderId="8" xfId="0" applyNumberFormat="1" applyFont="1" applyBorder="1" applyAlignment="1">
      <alignment horizontal="center" vertical="top"/>
    </xf>
    <xf numFmtId="187" fontId="15" fillId="0" borderId="0" xfId="0" applyNumberFormat="1" applyFont="1" applyAlignment="1">
      <alignment horizontal="center" vertical="top"/>
    </xf>
    <xf numFmtId="0" fontId="19" fillId="0" borderId="6" xfId="1" applyFont="1" applyBorder="1" applyAlignment="1">
      <alignment vertical="top" wrapText="1"/>
    </xf>
    <xf numFmtId="0" fontId="7" fillId="0" borderId="9" xfId="1" applyFont="1" applyBorder="1" applyAlignment="1">
      <alignment vertical="top"/>
    </xf>
    <xf numFmtId="0" fontId="7" fillId="0" borderId="6" xfId="1" applyFont="1" applyBorder="1" applyAlignment="1">
      <alignment vertical="top"/>
    </xf>
    <xf numFmtId="0" fontId="18" fillId="0" borderId="8" xfId="0" applyFont="1" applyBorder="1" applyAlignment="1">
      <alignment vertical="top" wrapText="1"/>
    </xf>
    <xf numFmtId="0" fontId="18" fillId="0" borderId="4" xfId="0" applyFont="1" applyBorder="1" applyAlignment="1">
      <alignment vertical="top" wrapText="1"/>
    </xf>
    <xf numFmtId="0" fontId="7" fillId="0" borderId="12" xfId="1" applyFont="1" applyBorder="1" applyAlignment="1">
      <alignment vertical="top"/>
    </xf>
    <xf numFmtId="0" fontId="16" fillId="0" borderId="10" xfId="0" applyFont="1" applyBorder="1" applyAlignment="1">
      <alignment horizontal="center" vertical="top"/>
    </xf>
    <xf numFmtId="0" fontId="7" fillId="0" borderId="7" xfId="1" applyFont="1" applyBorder="1" applyAlignment="1">
      <alignment vertical="top" wrapText="1"/>
    </xf>
    <xf numFmtId="0" fontId="20" fillId="0" borderId="7" xfId="0" applyFont="1" applyBorder="1" applyAlignment="1">
      <alignment vertical="top"/>
    </xf>
    <xf numFmtId="0" fontId="19" fillId="0" borderId="6" xfId="1" applyFont="1" applyBorder="1" applyAlignment="1">
      <alignment horizontal="center" vertical="top"/>
    </xf>
    <xf numFmtId="0" fontId="7" fillId="0" borderId="1" xfId="1" applyFont="1" applyBorder="1" applyAlignment="1">
      <alignment horizontal="center" vertical="top"/>
    </xf>
    <xf numFmtId="0" fontId="7" fillId="0" borderId="7" xfId="1" applyFont="1" applyBorder="1" applyAlignment="1">
      <alignment horizontal="center" vertical="top"/>
    </xf>
    <xf numFmtId="49" fontId="7" fillId="0" borderId="7" xfId="1" applyNumberFormat="1" applyFont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49" fontId="7" fillId="0" borderId="1" xfId="1" applyNumberFormat="1" applyFont="1" applyFill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/>
    </xf>
    <xf numFmtId="0" fontId="15" fillId="0" borderId="0" xfId="0" applyFont="1" applyFill="1" applyAlignment="1">
      <alignment vertical="top"/>
    </xf>
    <xf numFmtId="0" fontId="7" fillId="0" borderId="6" xfId="1" applyFont="1" applyBorder="1" applyAlignment="1">
      <alignment vertical="top" wrapText="1"/>
    </xf>
    <xf numFmtId="187" fontId="20" fillId="0" borderId="9" xfId="0" applyNumberFormat="1" applyFont="1" applyBorder="1" applyAlignment="1">
      <alignment horizontal="center" vertical="top"/>
    </xf>
    <xf numFmtId="187" fontId="20" fillId="0" borderId="1" xfId="0" applyNumberFormat="1" applyFont="1" applyBorder="1" applyAlignment="1">
      <alignment horizontal="center" vertical="center" wrapText="1"/>
    </xf>
    <xf numFmtId="187" fontId="20" fillId="0" borderId="9" xfId="0" applyNumberFormat="1" applyFont="1" applyBorder="1" applyAlignment="1">
      <alignment horizontal="center" vertical="center" wrapText="1"/>
    </xf>
    <xf numFmtId="187" fontId="20" fillId="0" borderId="6" xfId="0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vertical="top" wrapText="1"/>
    </xf>
    <xf numFmtId="0" fontId="18" fillId="0" borderId="6" xfId="0" applyFont="1" applyBorder="1" applyAlignment="1">
      <alignment horizontal="justify" vertical="top" wrapText="1"/>
    </xf>
    <xf numFmtId="0" fontId="7" fillId="0" borderId="8" xfId="1" applyFont="1" applyBorder="1" applyAlignment="1">
      <alignment vertical="top" wrapText="1"/>
    </xf>
    <xf numFmtId="49" fontId="6" fillId="0" borderId="1" xfId="1" applyNumberFormat="1" applyFont="1" applyFill="1" applyBorder="1" applyAlignment="1">
      <alignment horizontal="center" vertical="top" wrapText="1"/>
    </xf>
    <xf numFmtId="187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10" fillId="5" borderId="0" xfId="0" applyFont="1" applyFill="1" applyAlignment="1">
      <alignment horizontal="center"/>
    </xf>
    <xf numFmtId="0" fontId="10" fillId="10" borderId="0" xfId="0" applyFont="1" applyFill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11" borderId="7" xfId="0" applyFont="1" applyFill="1" applyBorder="1" applyAlignment="1">
      <alignment horizontal="center" vertical="top" wrapText="1"/>
    </xf>
    <xf numFmtId="0" fontId="4" fillId="11" borderId="10" xfId="0" applyFont="1" applyFill="1" applyBorder="1" applyAlignment="1">
      <alignment horizontal="center" vertical="top" wrapText="1"/>
    </xf>
    <xf numFmtId="0" fontId="4" fillId="11" borderId="8" xfId="0" applyFont="1" applyFill="1" applyBorder="1" applyAlignment="1">
      <alignment horizontal="center" vertical="top" wrapText="1"/>
    </xf>
    <xf numFmtId="0" fontId="4" fillId="11" borderId="7" xfId="0" applyFont="1" applyFill="1" applyBorder="1" applyAlignment="1">
      <alignment horizontal="center" vertical="top"/>
    </xf>
    <xf numFmtId="0" fontId="4" fillId="11" borderId="10" xfId="0" applyFont="1" applyFill="1" applyBorder="1" applyAlignment="1">
      <alignment horizontal="center" vertical="top"/>
    </xf>
    <xf numFmtId="0" fontId="4" fillId="11" borderId="8" xfId="0" applyFont="1" applyFill="1" applyBorder="1" applyAlignment="1">
      <alignment horizontal="center" vertical="top"/>
    </xf>
    <xf numFmtId="0" fontId="6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0" borderId="1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3" fillId="11" borderId="7" xfId="0" applyFont="1" applyFill="1" applyBorder="1" applyAlignment="1">
      <alignment horizontal="center" vertical="top"/>
    </xf>
    <xf numFmtId="0" fontId="3" fillId="11" borderId="10" xfId="0" applyFont="1" applyFill="1" applyBorder="1" applyAlignment="1">
      <alignment horizontal="center" vertical="top"/>
    </xf>
    <xf numFmtId="0" fontId="3" fillId="11" borderId="8" xfId="0" applyFont="1" applyFill="1" applyBorder="1" applyAlignment="1">
      <alignment horizontal="center" vertical="top"/>
    </xf>
    <xf numFmtId="0" fontId="21" fillId="0" borderId="7" xfId="0" applyFont="1" applyBorder="1" applyAlignment="1">
      <alignment vertical="top"/>
    </xf>
    <xf numFmtId="0" fontId="21" fillId="0" borderId="10" xfId="0" applyFont="1" applyBorder="1" applyAlignment="1">
      <alignment vertical="top"/>
    </xf>
    <xf numFmtId="0" fontId="21" fillId="0" borderId="0" xfId="0" applyFont="1" applyAlignment="1">
      <alignment vertical="top"/>
    </xf>
  </cellXfs>
  <cellStyles count="3">
    <cellStyle name="Normal 2" xfId="1" xr:uid="{00000000-0005-0000-0000-000000000000}"/>
    <cellStyle name="ปกติ" xfId="0" builtinId="0"/>
    <cellStyle name="ปกติ 2" xfId="2" xr:uid="{00000000-0005-0000-0000-000002000000}"/>
  </cellStyles>
  <dxfs count="2">
    <dxf>
      <border>
        <vertical style="thin">
          <color auto="1"/>
        </vertical>
        <horizontal style="thin">
          <color auto="1"/>
        </horizontal>
      </border>
    </dxf>
    <dxf>
      <border>
        <bottom style="thin">
          <color auto="1"/>
        </bottom>
      </border>
    </dxf>
  </dxfs>
  <tableStyles count="2" defaultTableStyle="TableStyleMedium2" defaultPivotStyle="PivotStyleLight16">
    <tableStyle name="แบบตาราง 1" pivot="0" count="1" xr9:uid="{00000000-0011-0000-FFFF-FFFF00000000}">
      <tableStyleElement type="wholeTable" dxfId="1"/>
    </tableStyle>
    <tableStyle name="แบบตาราง 2" pivot="0" count="1" xr9:uid="{00000000-0011-0000-FFFF-FFFF01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4"/>
  <sheetViews>
    <sheetView tabSelected="1" zoomScale="85" zoomScaleNormal="85" workbookViewId="0">
      <pane ySplit="4" topLeftCell="A365" activePane="bottomLeft" state="frozen"/>
      <selection pane="bottomLeft" activeCell="E244" sqref="E244"/>
    </sheetView>
  </sheetViews>
  <sheetFormatPr defaultColWidth="9" defaultRowHeight="24" x14ac:dyDescent="0.2"/>
  <cols>
    <col min="1" max="1" width="5.375" style="116" customWidth="1"/>
    <col min="2" max="2" width="7.625" style="113" customWidth="1"/>
    <col min="3" max="4" width="21.375" style="87" customWidth="1"/>
    <col min="5" max="5" width="54.375" style="164" customWidth="1"/>
    <col min="6" max="6" width="14.125" style="99" customWidth="1"/>
    <col min="7" max="7" width="21" style="55" customWidth="1"/>
    <col min="8" max="8" width="9" style="55"/>
    <col min="9" max="9" width="26.75" style="55" customWidth="1"/>
    <col min="10" max="10" width="98.75" style="55" customWidth="1"/>
    <col min="11" max="16384" width="9" style="55"/>
  </cols>
  <sheetData>
    <row r="1" spans="1:10" x14ac:dyDescent="0.2">
      <c r="A1" s="90" t="s">
        <v>11</v>
      </c>
      <c r="B1" s="90"/>
      <c r="C1" s="90"/>
      <c r="D1" s="90"/>
      <c r="E1" s="90"/>
      <c r="F1" s="92"/>
      <c r="G1" s="73"/>
      <c r="H1" s="73"/>
      <c r="I1" s="73"/>
      <c r="J1" s="73"/>
    </row>
    <row r="2" spans="1:10" ht="21" customHeight="1" x14ac:dyDescent="0.2">
      <c r="A2" s="125" t="s">
        <v>2</v>
      </c>
      <c r="B2" s="131" t="s">
        <v>8</v>
      </c>
      <c r="C2" s="132" t="s">
        <v>10</v>
      </c>
      <c r="D2" s="132" t="s">
        <v>9</v>
      </c>
      <c r="E2" s="128" t="s">
        <v>3</v>
      </c>
      <c r="F2" s="126" t="s">
        <v>12</v>
      </c>
      <c r="G2" s="129" t="s">
        <v>0</v>
      </c>
      <c r="H2" s="130"/>
      <c r="I2" s="128" t="s">
        <v>1</v>
      </c>
      <c r="J2" s="128" t="s">
        <v>13</v>
      </c>
    </row>
    <row r="3" spans="1:10" ht="21" customHeight="1" x14ac:dyDescent="0.2">
      <c r="A3" s="125"/>
      <c r="B3" s="131"/>
      <c r="C3" s="132"/>
      <c r="D3" s="132"/>
      <c r="E3" s="128"/>
      <c r="F3" s="126"/>
      <c r="G3" s="127" t="s">
        <v>57</v>
      </c>
      <c r="H3" s="128" t="s">
        <v>4</v>
      </c>
      <c r="I3" s="128"/>
      <c r="J3" s="128"/>
    </row>
    <row r="4" spans="1:10" ht="21" customHeight="1" x14ac:dyDescent="0.2">
      <c r="A4" s="125"/>
      <c r="B4" s="131"/>
      <c r="C4" s="132"/>
      <c r="D4" s="132"/>
      <c r="E4" s="128"/>
      <c r="F4" s="126"/>
      <c r="G4" s="127"/>
      <c r="H4" s="128"/>
      <c r="I4" s="128"/>
      <c r="J4" s="128"/>
    </row>
    <row r="5" spans="1:10" x14ac:dyDescent="0.2">
      <c r="A5" s="114" t="s">
        <v>5</v>
      </c>
      <c r="B5" s="110" t="s">
        <v>108</v>
      </c>
      <c r="C5" s="74" t="s">
        <v>109</v>
      </c>
      <c r="D5" s="74" t="s">
        <v>330</v>
      </c>
      <c r="E5" s="78" t="s">
        <v>332</v>
      </c>
      <c r="F5" s="94" t="s">
        <v>470</v>
      </c>
      <c r="G5" s="57"/>
      <c r="H5" s="57" t="s">
        <v>59</v>
      </c>
      <c r="I5" s="58" t="s">
        <v>72</v>
      </c>
      <c r="J5" s="58" t="s">
        <v>69</v>
      </c>
    </row>
    <row r="6" spans="1:10" x14ac:dyDescent="0.2">
      <c r="A6" s="114"/>
      <c r="B6" s="109"/>
      <c r="C6" s="100"/>
      <c r="D6" s="100"/>
      <c r="E6" s="79"/>
      <c r="F6" s="93"/>
      <c r="G6" s="56"/>
      <c r="H6" s="56"/>
      <c r="I6" s="58" t="s">
        <v>73</v>
      </c>
      <c r="J6" s="58" t="s">
        <v>70</v>
      </c>
    </row>
    <row r="7" spans="1:10" x14ac:dyDescent="0.2">
      <c r="A7" s="114"/>
      <c r="B7" s="110"/>
      <c r="C7" s="85"/>
      <c r="D7" s="85"/>
      <c r="E7" s="80"/>
      <c r="F7" s="94"/>
      <c r="G7" s="56"/>
      <c r="H7" s="56"/>
      <c r="I7" s="58"/>
      <c r="J7" s="58" t="s">
        <v>71</v>
      </c>
    </row>
    <row r="8" spans="1:10" x14ac:dyDescent="0.2">
      <c r="A8" s="114"/>
      <c r="B8" s="110"/>
      <c r="C8" s="101"/>
      <c r="D8" s="101"/>
      <c r="E8" s="80"/>
      <c r="F8" s="94"/>
      <c r="G8" s="56"/>
      <c r="H8" s="56"/>
      <c r="I8" s="58"/>
      <c r="J8" s="58"/>
    </row>
    <row r="9" spans="1:10" x14ac:dyDescent="0.2">
      <c r="A9" s="114" t="s">
        <v>75</v>
      </c>
      <c r="B9" s="111" t="s">
        <v>61</v>
      </c>
      <c r="C9" s="74" t="s">
        <v>124</v>
      </c>
      <c r="D9" s="74" t="s">
        <v>110</v>
      </c>
      <c r="E9" s="78" t="s">
        <v>332</v>
      </c>
      <c r="F9" s="94" t="s">
        <v>470</v>
      </c>
      <c r="G9" s="57"/>
      <c r="H9" s="57" t="s">
        <v>59</v>
      </c>
      <c r="I9" s="58" t="s">
        <v>72</v>
      </c>
      <c r="J9" s="58" t="s">
        <v>69</v>
      </c>
    </row>
    <row r="10" spans="1:10" x14ac:dyDescent="0.2">
      <c r="A10" s="114"/>
      <c r="B10" s="111"/>
      <c r="C10" s="85"/>
      <c r="D10" s="85"/>
      <c r="E10" s="78"/>
      <c r="F10" s="93"/>
      <c r="G10" s="57"/>
      <c r="H10" s="56"/>
      <c r="I10" s="58" t="s">
        <v>73</v>
      </c>
      <c r="J10" s="58" t="s">
        <v>70</v>
      </c>
    </row>
    <row r="11" spans="1:10" x14ac:dyDescent="0.2">
      <c r="A11" s="114"/>
      <c r="B11" s="111"/>
      <c r="C11" s="85"/>
      <c r="D11" s="85"/>
      <c r="E11" s="78"/>
      <c r="F11" s="94"/>
      <c r="G11" s="57"/>
      <c r="H11" s="56"/>
      <c r="I11" s="58"/>
      <c r="J11" s="58" t="s">
        <v>71</v>
      </c>
    </row>
    <row r="12" spans="1:10" x14ac:dyDescent="0.2">
      <c r="A12" s="114"/>
      <c r="B12" s="111"/>
      <c r="C12" s="85"/>
      <c r="D12" s="85"/>
      <c r="E12" s="78"/>
      <c r="F12" s="94"/>
      <c r="G12" s="57"/>
      <c r="H12" s="56"/>
      <c r="I12" s="58"/>
      <c r="J12" s="58"/>
    </row>
    <row r="13" spans="1:10" x14ac:dyDescent="0.2">
      <c r="A13" s="114" t="s">
        <v>76</v>
      </c>
      <c r="B13" s="111" t="s">
        <v>61</v>
      </c>
      <c r="C13" s="74" t="s">
        <v>125</v>
      </c>
      <c r="D13" s="74" t="s">
        <v>111</v>
      </c>
      <c r="E13" s="78" t="s">
        <v>332</v>
      </c>
      <c r="F13" s="94" t="s">
        <v>470</v>
      </c>
      <c r="G13" s="57"/>
      <c r="H13" s="57" t="s">
        <v>59</v>
      </c>
      <c r="I13" s="58" t="s">
        <v>72</v>
      </c>
      <c r="J13" s="58" t="s">
        <v>69</v>
      </c>
    </row>
    <row r="14" spans="1:10" x14ac:dyDescent="0.2">
      <c r="A14" s="114"/>
      <c r="B14" s="111"/>
      <c r="C14" s="85"/>
      <c r="D14" s="85"/>
      <c r="E14" s="81"/>
      <c r="F14" s="93"/>
      <c r="G14" s="57"/>
      <c r="H14" s="56"/>
      <c r="I14" s="58" t="s">
        <v>73</v>
      </c>
      <c r="J14" s="58" t="s">
        <v>70</v>
      </c>
    </row>
    <row r="15" spans="1:10" x14ac:dyDescent="0.2">
      <c r="A15" s="114"/>
      <c r="B15" s="111"/>
      <c r="C15" s="85"/>
      <c r="D15" s="85"/>
      <c r="E15" s="81"/>
      <c r="F15" s="94"/>
      <c r="G15" s="57"/>
      <c r="H15" s="56"/>
      <c r="I15" s="58"/>
      <c r="J15" s="58" t="s">
        <v>71</v>
      </c>
    </row>
    <row r="16" spans="1:10" x14ac:dyDescent="0.2">
      <c r="A16" s="114"/>
      <c r="B16" s="111"/>
      <c r="C16" s="85"/>
      <c r="D16" s="85"/>
      <c r="E16" s="81"/>
      <c r="F16" s="94"/>
      <c r="G16" s="56"/>
      <c r="H16" s="56"/>
      <c r="I16" s="58"/>
      <c r="J16" s="58"/>
    </row>
    <row r="17" spans="1:10" x14ac:dyDescent="0.2">
      <c r="A17" s="114" t="s">
        <v>77</v>
      </c>
      <c r="B17" s="111" t="s">
        <v>108</v>
      </c>
      <c r="C17" s="74" t="s">
        <v>126</v>
      </c>
      <c r="D17" s="74" t="s">
        <v>112</v>
      </c>
      <c r="E17" s="78" t="s">
        <v>332</v>
      </c>
      <c r="F17" s="94" t="s">
        <v>470</v>
      </c>
      <c r="G17" s="56"/>
      <c r="H17" s="57" t="s">
        <v>59</v>
      </c>
      <c r="I17" s="58" t="s">
        <v>72</v>
      </c>
      <c r="J17" s="58" t="s">
        <v>69</v>
      </c>
    </row>
    <row r="18" spans="1:10" x14ac:dyDescent="0.2">
      <c r="A18" s="114"/>
      <c r="B18" s="111"/>
      <c r="C18" s="85"/>
      <c r="D18" s="85"/>
      <c r="E18" s="81"/>
      <c r="F18" s="93"/>
      <c r="G18" s="56"/>
      <c r="H18" s="56"/>
      <c r="I18" s="58" t="s">
        <v>73</v>
      </c>
      <c r="J18" s="58" t="s">
        <v>70</v>
      </c>
    </row>
    <row r="19" spans="1:10" x14ac:dyDescent="0.2">
      <c r="A19" s="114"/>
      <c r="B19" s="111"/>
      <c r="C19" s="85"/>
      <c r="D19" s="85"/>
      <c r="E19" s="81"/>
      <c r="F19" s="94"/>
      <c r="G19" s="56"/>
      <c r="H19" s="56"/>
      <c r="I19" s="58"/>
      <c r="J19" s="58" t="s">
        <v>71</v>
      </c>
    </row>
    <row r="20" spans="1:10" x14ac:dyDescent="0.2">
      <c r="A20" s="114"/>
      <c r="B20" s="111"/>
      <c r="C20" s="85"/>
      <c r="D20" s="85"/>
      <c r="E20" s="81"/>
      <c r="F20" s="94"/>
      <c r="G20" s="56"/>
      <c r="H20" s="56"/>
      <c r="I20" s="58"/>
      <c r="J20" s="58"/>
    </row>
    <row r="21" spans="1:10" x14ac:dyDescent="0.2">
      <c r="A21" s="114" t="s">
        <v>78</v>
      </c>
      <c r="B21" s="111" t="s">
        <v>108</v>
      </c>
      <c r="C21" s="74" t="s">
        <v>127</v>
      </c>
      <c r="D21" s="74" t="s">
        <v>111</v>
      </c>
      <c r="E21" s="78" t="s">
        <v>332</v>
      </c>
      <c r="F21" s="94" t="s">
        <v>470</v>
      </c>
      <c r="G21" s="56"/>
      <c r="H21" s="57" t="s">
        <v>59</v>
      </c>
      <c r="I21" s="58" t="s">
        <v>72</v>
      </c>
      <c r="J21" s="58" t="s">
        <v>69</v>
      </c>
    </row>
    <row r="22" spans="1:10" x14ac:dyDescent="0.2">
      <c r="A22" s="114"/>
      <c r="B22" s="111"/>
      <c r="C22" s="85"/>
      <c r="D22" s="85"/>
      <c r="E22" s="78"/>
      <c r="F22" s="93"/>
      <c r="G22" s="56"/>
      <c r="H22" s="56"/>
      <c r="I22" s="58" t="s">
        <v>73</v>
      </c>
      <c r="J22" s="58" t="s">
        <v>70</v>
      </c>
    </row>
    <row r="23" spans="1:10" x14ac:dyDescent="0.2">
      <c r="A23" s="114"/>
      <c r="B23" s="111"/>
      <c r="C23" s="85"/>
      <c r="D23" s="85"/>
      <c r="E23" s="78"/>
      <c r="F23" s="94"/>
      <c r="G23" s="56"/>
      <c r="H23" s="56"/>
      <c r="I23" s="58"/>
      <c r="J23" s="58" t="s">
        <v>71</v>
      </c>
    </row>
    <row r="24" spans="1:10" x14ac:dyDescent="0.2">
      <c r="A24" s="114"/>
      <c r="B24" s="111"/>
      <c r="C24" s="85"/>
      <c r="D24" s="85"/>
      <c r="E24" s="78"/>
      <c r="F24" s="94"/>
      <c r="G24" s="56"/>
      <c r="H24" s="56"/>
      <c r="I24" s="58"/>
      <c r="J24" s="58"/>
    </row>
    <row r="25" spans="1:10" x14ac:dyDescent="0.2">
      <c r="A25" s="114" t="s">
        <v>79</v>
      </c>
      <c r="B25" s="111" t="s">
        <v>108</v>
      </c>
      <c r="C25" s="74" t="s">
        <v>128</v>
      </c>
      <c r="D25" s="74" t="s">
        <v>113</v>
      </c>
      <c r="E25" s="78" t="s">
        <v>332</v>
      </c>
      <c r="F25" s="94" t="s">
        <v>470</v>
      </c>
      <c r="G25" s="56"/>
      <c r="H25" s="57" t="s">
        <v>59</v>
      </c>
      <c r="I25" s="58" t="s">
        <v>72</v>
      </c>
      <c r="J25" s="58" t="s">
        <v>69</v>
      </c>
    </row>
    <row r="26" spans="1:10" x14ac:dyDescent="0.2">
      <c r="A26" s="114"/>
      <c r="B26" s="111"/>
      <c r="C26" s="74"/>
      <c r="D26" s="74"/>
      <c r="E26" s="81"/>
      <c r="F26" s="93"/>
      <c r="G26" s="56"/>
      <c r="H26" s="56"/>
      <c r="I26" s="58" t="s">
        <v>73</v>
      </c>
      <c r="J26" s="58" t="s">
        <v>70</v>
      </c>
    </row>
    <row r="27" spans="1:10" x14ac:dyDescent="0.2">
      <c r="A27" s="114"/>
      <c r="B27" s="111"/>
      <c r="C27" s="74"/>
      <c r="D27" s="74"/>
      <c r="E27" s="81"/>
      <c r="F27" s="94"/>
      <c r="G27" s="56"/>
      <c r="H27" s="56"/>
      <c r="I27" s="58"/>
      <c r="J27" s="58" t="s">
        <v>71</v>
      </c>
    </row>
    <row r="28" spans="1:10" x14ac:dyDescent="0.2">
      <c r="A28" s="114"/>
      <c r="B28" s="111"/>
      <c r="C28" s="74"/>
      <c r="D28" s="74"/>
      <c r="E28" s="81"/>
      <c r="F28" s="94"/>
      <c r="G28" s="56"/>
      <c r="H28" s="56"/>
      <c r="I28" s="58"/>
      <c r="J28" s="58"/>
    </row>
    <row r="29" spans="1:10" x14ac:dyDescent="0.2">
      <c r="A29" s="114" t="s">
        <v>80</v>
      </c>
      <c r="B29" s="111" t="s">
        <v>108</v>
      </c>
      <c r="C29" s="74" t="s">
        <v>129</v>
      </c>
      <c r="D29" s="74" t="s">
        <v>114</v>
      </c>
      <c r="E29" s="78" t="s">
        <v>332</v>
      </c>
      <c r="F29" s="94" t="s">
        <v>470</v>
      </c>
      <c r="G29" s="56"/>
      <c r="H29" s="57" t="s">
        <v>59</v>
      </c>
      <c r="I29" s="58" t="s">
        <v>72</v>
      </c>
      <c r="J29" s="58" t="s">
        <v>69</v>
      </c>
    </row>
    <row r="30" spans="1:10" x14ac:dyDescent="0.2">
      <c r="A30" s="114"/>
      <c r="B30" s="111"/>
      <c r="C30" s="85"/>
      <c r="D30" s="85"/>
      <c r="E30" s="81"/>
      <c r="F30" s="93"/>
      <c r="G30" s="56"/>
      <c r="H30" s="56"/>
      <c r="I30" s="58" t="s">
        <v>73</v>
      </c>
      <c r="J30" s="58" t="s">
        <v>70</v>
      </c>
    </row>
    <row r="31" spans="1:10" x14ac:dyDescent="0.2">
      <c r="A31" s="114"/>
      <c r="B31" s="111"/>
      <c r="C31" s="85"/>
      <c r="D31" s="85"/>
      <c r="E31" s="81"/>
      <c r="F31" s="94"/>
      <c r="G31" s="56"/>
      <c r="H31" s="56"/>
      <c r="I31" s="58"/>
      <c r="J31" s="58" t="s">
        <v>71</v>
      </c>
    </row>
    <row r="32" spans="1:10" x14ac:dyDescent="0.2">
      <c r="A32" s="114"/>
      <c r="B32" s="111"/>
      <c r="C32" s="85"/>
      <c r="D32" s="85"/>
      <c r="E32" s="81"/>
      <c r="F32" s="94"/>
      <c r="G32" s="56"/>
      <c r="H32" s="56"/>
      <c r="I32" s="58"/>
      <c r="J32" s="58"/>
    </row>
    <row r="33" spans="1:10" x14ac:dyDescent="0.2">
      <c r="A33" s="114" t="s">
        <v>81</v>
      </c>
      <c r="B33" s="111" t="s">
        <v>131</v>
      </c>
      <c r="C33" s="74" t="s">
        <v>130</v>
      </c>
      <c r="D33" s="74" t="s">
        <v>115</v>
      </c>
      <c r="E33" s="78" t="s">
        <v>332</v>
      </c>
      <c r="F33" s="94" t="s">
        <v>470</v>
      </c>
      <c r="G33" s="56"/>
      <c r="H33" s="57" t="s">
        <v>59</v>
      </c>
      <c r="I33" s="58" t="s">
        <v>72</v>
      </c>
      <c r="J33" s="58" t="s">
        <v>69</v>
      </c>
    </row>
    <row r="34" spans="1:10" x14ac:dyDescent="0.2">
      <c r="A34" s="114"/>
      <c r="B34" s="111"/>
      <c r="C34" s="74"/>
      <c r="D34" s="74"/>
      <c r="E34" s="81"/>
      <c r="F34" s="93"/>
      <c r="G34" s="56"/>
      <c r="H34" s="56"/>
      <c r="I34" s="58" t="s">
        <v>73</v>
      </c>
      <c r="J34" s="58" t="s">
        <v>70</v>
      </c>
    </row>
    <row r="35" spans="1:10" x14ac:dyDescent="0.2">
      <c r="A35" s="114"/>
      <c r="B35" s="111"/>
      <c r="C35" s="74"/>
      <c r="D35" s="74"/>
      <c r="E35" s="81"/>
      <c r="F35" s="94"/>
      <c r="G35" s="56"/>
      <c r="H35" s="56"/>
      <c r="I35" s="58"/>
      <c r="J35" s="58" t="s">
        <v>71</v>
      </c>
    </row>
    <row r="36" spans="1:10" x14ac:dyDescent="0.2">
      <c r="A36" s="114"/>
      <c r="B36" s="111"/>
      <c r="C36" s="74"/>
      <c r="D36" s="74"/>
      <c r="E36" s="81"/>
      <c r="F36" s="94"/>
      <c r="G36" s="56"/>
      <c r="H36" s="56"/>
      <c r="I36" s="58"/>
      <c r="J36" s="58"/>
    </row>
    <row r="37" spans="1:10" x14ac:dyDescent="0.2">
      <c r="A37" s="114" t="s">
        <v>82</v>
      </c>
      <c r="B37" s="111" t="s">
        <v>131</v>
      </c>
      <c r="C37" s="74" t="s">
        <v>132</v>
      </c>
      <c r="D37" s="74" t="s">
        <v>116</v>
      </c>
      <c r="E37" s="78" t="s">
        <v>332</v>
      </c>
      <c r="F37" s="94" t="s">
        <v>470</v>
      </c>
      <c r="G37" s="56"/>
      <c r="H37" s="57" t="s">
        <v>59</v>
      </c>
      <c r="I37" s="58" t="s">
        <v>72</v>
      </c>
      <c r="J37" s="58" t="s">
        <v>69</v>
      </c>
    </row>
    <row r="38" spans="1:10" x14ac:dyDescent="0.2">
      <c r="A38" s="114"/>
      <c r="B38" s="111"/>
      <c r="C38" s="85"/>
      <c r="D38" s="85"/>
      <c r="E38" s="81"/>
      <c r="F38" s="93"/>
      <c r="G38" s="56"/>
      <c r="H38" s="56"/>
      <c r="I38" s="58" t="s">
        <v>73</v>
      </c>
      <c r="J38" s="58" t="s">
        <v>70</v>
      </c>
    </row>
    <row r="39" spans="1:10" x14ac:dyDescent="0.2">
      <c r="A39" s="114"/>
      <c r="B39" s="111"/>
      <c r="C39" s="85"/>
      <c r="D39" s="85"/>
      <c r="E39" s="81"/>
      <c r="F39" s="94"/>
      <c r="G39" s="56"/>
      <c r="H39" s="56"/>
      <c r="I39" s="58"/>
      <c r="J39" s="58" t="s">
        <v>71</v>
      </c>
    </row>
    <row r="40" spans="1:10" x14ac:dyDescent="0.2">
      <c r="A40" s="114"/>
      <c r="B40" s="111"/>
      <c r="C40" s="85"/>
      <c r="D40" s="85"/>
      <c r="E40" s="81"/>
      <c r="F40" s="94"/>
      <c r="G40" s="56"/>
      <c r="H40" s="56"/>
      <c r="I40" s="58"/>
      <c r="J40" s="58"/>
    </row>
    <row r="41" spans="1:10" x14ac:dyDescent="0.2">
      <c r="A41" s="114" t="s">
        <v>83</v>
      </c>
      <c r="B41" s="111" t="s">
        <v>131</v>
      </c>
      <c r="C41" s="74" t="s">
        <v>133</v>
      </c>
      <c r="D41" s="74" t="s">
        <v>117</v>
      </c>
      <c r="E41" s="78" t="s">
        <v>332</v>
      </c>
      <c r="F41" s="94" t="s">
        <v>470</v>
      </c>
      <c r="G41" s="56"/>
      <c r="H41" s="57" t="s">
        <v>59</v>
      </c>
      <c r="I41" s="58" t="s">
        <v>72</v>
      </c>
      <c r="J41" s="58" t="s">
        <v>69</v>
      </c>
    </row>
    <row r="42" spans="1:10" x14ac:dyDescent="0.2">
      <c r="A42" s="114"/>
      <c r="B42" s="111"/>
      <c r="C42" s="74"/>
      <c r="D42" s="74"/>
      <c r="E42" s="78"/>
      <c r="F42" s="93"/>
      <c r="G42" s="56"/>
      <c r="H42" s="56"/>
      <c r="I42" s="58" t="s">
        <v>73</v>
      </c>
      <c r="J42" s="58" t="s">
        <v>70</v>
      </c>
    </row>
    <row r="43" spans="1:10" x14ac:dyDescent="0.2">
      <c r="A43" s="114"/>
      <c r="B43" s="111"/>
      <c r="C43" s="74"/>
      <c r="D43" s="74"/>
      <c r="E43" s="78"/>
      <c r="F43" s="94"/>
      <c r="G43" s="56"/>
      <c r="H43" s="56"/>
      <c r="I43" s="58"/>
      <c r="J43" s="58" t="s">
        <v>71</v>
      </c>
    </row>
    <row r="44" spans="1:10" x14ac:dyDescent="0.2">
      <c r="A44" s="114"/>
      <c r="B44" s="111"/>
      <c r="C44" s="74"/>
      <c r="D44" s="74"/>
      <c r="E44" s="78"/>
      <c r="F44" s="94"/>
      <c r="G44" s="56"/>
      <c r="H44" s="56"/>
      <c r="I44" s="58"/>
      <c r="J44" s="58"/>
    </row>
    <row r="45" spans="1:10" x14ac:dyDescent="0.2">
      <c r="A45" s="114" t="s">
        <v>84</v>
      </c>
      <c r="B45" s="111" t="s">
        <v>131</v>
      </c>
      <c r="C45" s="74" t="s">
        <v>134</v>
      </c>
      <c r="D45" s="74" t="s">
        <v>118</v>
      </c>
      <c r="E45" s="78" t="s">
        <v>332</v>
      </c>
      <c r="F45" s="94" t="s">
        <v>470</v>
      </c>
      <c r="G45" s="56"/>
      <c r="H45" s="57" t="s">
        <v>59</v>
      </c>
      <c r="I45" s="58" t="s">
        <v>72</v>
      </c>
      <c r="J45" s="58" t="s">
        <v>69</v>
      </c>
    </row>
    <row r="46" spans="1:10" x14ac:dyDescent="0.2">
      <c r="A46" s="114"/>
      <c r="B46" s="111"/>
      <c r="C46" s="85"/>
      <c r="D46" s="85"/>
      <c r="E46" s="81"/>
      <c r="F46" s="93"/>
      <c r="G46" s="56"/>
      <c r="H46" s="56"/>
      <c r="I46" s="58" t="s">
        <v>73</v>
      </c>
      <c r="J46" s="58" t="s">
        <v>70</v>
      </c>
    </row>
    <row r="47" spans="1:10" x14ac:dyDescent="0.2">
      <c r="A47" s="114"/>
      <c r="B47" s="111"/>
      <c r="C47" s="85"/>
      <c r="D47" s="85"/>
      <c r="E47" s="81"/>
      <c r="F47" s="94"/>
      <c r="G47" s="56"/>
      <c r="H47" s="56"/>
      <c r="I47" s="58"/>
      <c r="J47" s="58" t="s">
        <v>71</v>
      </c>
    </row>
    <row r="48" spans="1:10" x14ac:dyDescent="0.2">
      <c r="A48" s="114"/>
      <c r="B48" s="111"/>
      <c r="C48" s="85"/>
      <c r="D48" s="85"/>
      <c r="E48" s="81"/>
      <c r="F48" s="94"/>
      <c r="G48" s="56"/>
      <c r="H48" s="56"/>
      <c r="I48" s="58"/>
      <c r="J48" s="58"/>
    </row>
    <row r="49" spans="1:10" x14ac:dyDescent="0.2">
      <c r="A49" s="114" t="s">
        <v>85</v>
      </c>
      <c r="B49" s="111" t="s">
        <v>61</v>
      </c>
      <c r="C49" s="74" t="s">
        <v>135</v>
      </c>
      <c r="D49" s="74" t="s">
        <v>119</v>
      </c>
      <c r="E49" s="78" t="s">
        <v>332</v>
      </c>
      <c r="F49" s="94" t="s">
        <v>470</v>
      </c>
      <c r="G49" s="56"/>
      <c r="H49" s="57" t="s">
        <v>59</v>
      </c>
      <c r="I49" s="58" t="s">
        <v>72</v>
      </c>
      <c r="J49" s="58" t="s">
        <v>69</v>
      </c>
    </row>
    <row r="50" spans="1:10" x14ac:dyDescent="0.2">
      <c r="A50" s="114"/>
      <c r="B50" s="111"/>
      <c r="C50" s="74"/>
      <c r="D50" s="74"/>
      <c r="E50" s="82"/>
      <c r="F50" s="93"/>
      <c r="G50" s="56"/>
      <c r="H50" s="56"/>
      <c r="I50" s="58" t="s">
        <v>73</v>
      </c>
      <c r="J50" s="58" t="s">
        <v>70</v>
      </c>
    </row>
    <row r="51" spans="1:10" x14ac:dyDescent="0.2">
      <c r="A51" s="114"/>
      <c r="B51" s="111"/>
      <c r="C51" s="74"/>
      <c r="D51" s="74"/>
      <c r="E51" s="82"/>
      <c r="F51" s="94"/>
      <c r="G51" s="56"/>
      <c r="H51" s="56"/>
      <c r="I51" s="58"/>
      <c r="J51" s="58" t="s">
        <v>71</v>
      </c>
    </row>
    <row r="52" spans="1:10" x14ac:dyDescent="0.2">
      <c r="A52" s="114"/>
      <c r="B52" s="111"/>
      <c r="C52" s="74"/>
      <c r="D52" s="74"/>
      <c r="E52" s="82"/>
      <c r="F52" s="94"/>
      <c r="G52" s="56"/>
      <c r="H52" s="56"/>
      <c r="I52" s="58"/>
      <c r="J52" s="58"/>
    </row>
    <row r="53" spans="1:10" x14ac:dyDescent="0.2">
      <c r="A53" s="114" t="s">
        <v>86</v>
      </c>
      <c r="B53" s="111" t="s">
        <v>131</v>
      </c>
      <c r="C53" s="74" t="s">
        <v>136</v>
      </c>
      <c r="D53" s="74" t="s">
        <v>120</v>
      </c>
      <c r="E53" s="78" t="s">
        <v>332</v>
      </c>
      <c r="F53" s="94" t="s">
        <v>470</v>
      </c>
      <c r="G53" s="56"/>
      <c r="H53" s="57" t="s">
        <v>59</v>
      </c>
      <c r="I53" s="58" t="s">
        <v>72</v>
      </c>
      <c r="J53" s="58" t="s">
        <v>69</v>
      </c>
    </row>
    <row r="54" spans="1:10" x14ac:dyDescent="0.2">
      <c r="A54" s="114"/>
      <c r="B54" s="111"/>
      <c r="C54" s="85"/>
      <c r="D54" s="85"/>
      <c r="E54" s="81"/>
      <c r="F54" s="93"/>
      <c r="G54" s="56"/>
      <c r="H54" s="56"/>
      <c r="I54" s="58" t="s">
        <v>73</v>
      </c>
      <c r="J54" s="58" t="s">
        <v>70</v>
      </c>
    </row>
    <row r="55" spans="1:10" x14ac:dyDescent="0.2">
      <c r="A55" s="114"/>
      <c r="B55" s="111"/>
      <c r="C55" s="85"/>
      <c r="D55" s="85"/>
      <c r="E55" s="81"/>
      <c r="F55" s="94"/>
      <c r="G55" s="56"/>
      <c r="H55" s="56"/>
      <c r="I55" s="58"/>
      <c r="J55" s="58" t="s">
        <v>71</v>
      </c>
    </row>
    <row r="56" spans="1:10" x14ac:dyDescent="0.2">
      <c r="A56" s="114"/>
      <c r="B56" s="111"/>
      <c r="C56" s="85"/>
      <c r="D56" s="85"/>
      <c r="E56" s="81"/>
      <c r="F56" s="94"/>
      <c r="G56" s="56"/>
      <c r="H56" s="56"/>
      <c r="I56" s="58"/>
      <c r="J56" s="58"/>
    </row>
    <row r="57" spans="1:10" x14ac:dyDescent="0.2">
      <c r="A57" s="114" t="s">
        <v>87</v>
      </c>
      <c r="B57" s="111" t="s">
        <v>131</v>
      </c>
      <c r="C57" s="74" t="s">
        <v>137</v>
      </c>
      <c r="D57" s="74" t="s">
        <v>121</v>
      </c>
      <c r="E57" s="78" t="s">
        <v>332</v>
      </c>
      <c r="F57" s="94" t="s">
        <v>470</v>
      </c>
      <c r="G57" s="56"/>
      <c r="H57" s="57" t="s">
        <v>59</v>
      </c>
      <c r="I57" s="58" t="s">
        <v>72</v>
      </c>
      <c r="J57" s="58" t="s">
        <v>69</v>
      </c>
    </row>
    <row r="58" spans="1:10" x14ac:dyDescent="0.2">
      <c r="A58" s="114"/>
      <c r="B58" s="111"/>
      <c r="C58" s="74"/>
      <c r="D58" s="74"/>
      <c r="E58" s="81"/>
      <c r="F58" s="93"/>
      <c r="G58" s="56"/>
      <c r="H58" s="56"/>
      <c r="I58" s="58" t="s">
        <v>73</v>
      </c>
      <c r="J58" s="58" t="s">
        <v>70</v>
      </c>
    </row>
    <row r="59" spans="1:10" x14ac:dyDescent="0.2">
      <c r="A59" s="114"/>
      <c r="B59" s="111"/>
      <c r="C59" s="74"/>
      <c r="D59" s="74"/>
      <c r="E59" s="81"/>
      <c r="F59" s="94"/>
      <c r="G59" s="56"/>
      <c r="H59" s="56"/>
      <c r="I59" s="58"/>
      <c r="J59" s="58" t="s">
        <v>71</v>
      </c>
    </row>
    <row r="60" spans="1:10" x14ac:dyDescent="0.2">
      <c r="A60" s="114"/>
      <c r="B60" s="111"/>
      <c r="C60" s="74"/>
      <c r="D60" s="74"/>
      <c r="E60" s="81"/>
      <c r="F60" s="94"/>
      <c r="G60" s="56"/>
      <c r="H60" s="56"/>
      <c r="I60" s="58"/>
      <c r="J60" s="58"/>
    </row>
    <row r="61" spans="1:10" x14ac:dyDescent="0.2">
      <c r="A61" s="114" t="s">
        <v>88</v>
      </c>
      <c r="B61" s="111" t="s">
        <v>131</v>
      </c>
      <c r="C61" s="74" t="s">
        <v>138</v>
      </c>
      <c r="D61" s="74" t="s">
        <v>122</v>
      </c>
      <c r="E61" s="78" t="s">
        <v>332</v>
      </c>
      <c r="F61" s="94" t="s">
        <v>470</v>
      </c>
      <c r="G61" s="56"/>
      <c r="H61" s="57" t="s">
        <v>59</v>
      </c>
      <c r="I61" s="58" t="s">
        <v>72</v>
      </c>
      <c r="J61" s="58" t="s">
        <v>69</v>
      </c>
    </row>
    <row r="62" spans="1:10" x14ac:dyDescent="0.2">
      <c r="A62" s="114"/>
      <c r="B62" s="111"/>
      <c r="C62" s="85"/>
      <c r="D62" s="85"/>
      <c r="E62" s="78"/>
      <c r="F62" s="93"/>
      <c r="G62" s="56"/>
      <c r="H62" s="56"/>
      <c r="I62" s="58" t="s">
        <v>73</v>
      </c>
      <c r="J62" s="58" t="s">
        <v>70</v>
      </c>
    </row>
    <row r="63" spans="1:10" x14ac:dyDescent="0.2">
      <c r="A63" s="114"/>
      <c r="B63" s="111"/>
      <c r="C63" s="85"/>
      <c r="D63" s="85"/>
      <c r="E63" s="78"/>
      <c r="F63" s="94"/>
      <c r="G63" s="56"/>
      <c r="H63" s="56"/>
      <c r="I63" s="58"/>
      <c r="J63" s="58" t="s">
        <v>71</v>
      </c>
    </row>
    <row r="64" spans="1:10" x14ac:dyDescent="0.2">
      <c r="A64" s="114"/>
      <c r="B64" s="111"/>
      <c r="C64" s="85"/>
      <c r="D64" s="85"/>
      <c r="E64" s="78"/>
      <c r="F64" s="94"/>
      <c r="G64" s="56"/>
      <c r="H64" s="56"/>
      <c r="I64" s="58"/>
      <c r="J64" s="58"/>
    </row>
    <row r="65" spans="1:10" x14ac:dyDescent="0.2">
      <c r="A65" s="114" t="s">
        <v>89</v>
      </c>
      <c r="B65" s="111" t="s">
        <v>108</v>
      </c>
      <c r="C65" s="74" t="s">
        <v>139</v>
      </c>
      <c r="D65" s="74" t="s">
        <v>123</v>
      </c>
      <c r="E65" s="78" t="s">
        <v>332</v>
      </c>
      <c r="F65" s="94" t="s">
        <v>470</v>
      </c>
      <c r="G65" s="56"/>
      <c r="H65" s="57" t="s">
        <v>59</v>
      </c>
      <c r="I65" s="58" t="s">
        <v>72</v>
      </c>
      <c r="J65" s="58" t="s">
        <v>69</v>
      </c>
    </row>
    <row r="66" spans="1:10" x14ac:dyDescent="0.2">
      <c r="A66" s="114"/>
      <c r="B66" s="110"/>
      <c r="C66" s="102"/>
      <c r="D66" s="102"/>
      <c r="E66" s="81"/>
      <c r="F66" s="93"/>
      <c r="G66" s="56"/>
      <c r="H66" s="56"/>
      <c r="I66" s="58" t="s">
        <v>73</v>
      </c>
      <c r="J66" s="58" t="s">
        <v>70</v>
      </c>
    </row>
    <row r="67" spans="1:10" x14ac:dyDescent="0.2">
      <c r="A67" s="114"/>
      <c r="B67" s="110"/>
      <c r="C67" s="85"/>
      <c r="D67" s="85"/>
      <c r="E67" s="81"/>
      <c r="F67" s="94"/>
      <c r="G67" s="56"/>
      <c r="H67" s="56"/>
      <c r="I67" s="58"/>
      <c r="J67" s="58" t="s">
        <v>71</v>
      </c>
    </row>
    <row r="68" spans="1:10" x14ac:dyDescent="0.2">
      <c r="A68" s="114"/>
      <c r="B68" s="110"/>
      <c r="C68" s="101"/>
      <c r="D68" s="101"/>
      <c r="E68" s="81"/>
      <c r="F68" s="94"/>
      <c r="G68" s="56"/>
      <c r="H68" s="56"/>
      <c r="I68" s="58"/>
      <c r="J68" s="58"/>
    </row>
    <row r="69" spans="1:10" x14ac:dyDescent="0.2">
      <c r="A69" s="114" t="s">
        <v>90</v>
      </c>
      <c r="B69" s="111" t="s">
        <v>108</v>
      </c>
      <c r="C69" s="74" t="s">
        <v>283</v>
      </c>
      <c r="D69" s="74" t="s">
        <v>140</v>
      </c>
      <c r="E69" s="78" t="s">
        <v>332</v>
      </c>
      <c r="F69" s="94" t="s">
        <v>470</v>
      </c>
      <c r="G69" s="56"/>
      <c r="H69" s="57" t="s">
        <v>59</v>
      </c>
      <c r="I69" s="58" t="s">
        <v>72</v>
      </c>
      <c r="J69" s="58" t="s">
        <v>69</v>
      </c>
    </row>
    <row r="70" spans="1:10" x14ac:dyDescent="0.2">
      <c r="A70" s="114"/>
      <c r="B70" s="111"/>
      <c r="C70" s="74"/>
      <c r="D70" s="74"/>
      <c r="E70" s="83"/>
      <c r="F70" s="93"/>
      <c r="G70" s="56"/>
      <c r="H70" s="56"/>
      <c r="I70" s="58" t="s">
        <v>73</v>
      </c>
      <c r="J70" s="58" t="s">
        <v>70</v>
      </c>
    </row>
    <row r="71" spans="1:10" x14ac:dyDescent="0.2">
      <c r="A71" s="114"/>
      <c r="B71" s="111"/>
      <c r="C71" s="74"/>
      <c r="D71" s="74"/>
      <c r="E71" s="83"/>
      <c r="F71" s="94"/>
      <c r="G71" s="56"/>
      <c r="H71" s="56"/>
      <c r="I71" s="58"/>
      <c r="J71" s="58" t="s">
        <v>71</v>
      </c>
    </row>
    <row r="72" spans="1:10" x14ac:dyDescent="0.2">
      <c r="A72" s="114"/>
      <c r="B72" s="111"/>
      <c r="C72" s="74"/>
      <c r="D72" s="74"/>
      <c r="E72" s="83"/>
      <c r="F72" s="94"/>
      <c r="G72" s="56"/>
      <c r="H72" s="56"/>
      <c r="I72" s="58"/>
      <c r="J72" s="58"/>
    </row>
    <row r="73" spans="1:10" x14ac:dyDescent="0.2">
      <c r="A73" s="114" t="s">
        <v>91</v>
      </c>
      <c r="B73" s="111" t="s">
        <v>131</v>
      </c>
      <c r="C73" s="74" t="s">
        <v>284</v>
      </c>
      <c r="D73" s="74" t="s">
        <v>123</v>
      </c>
      <c r="E73" s="78" t="s">
        <v>332</v>
      </c>
      <c r="F73" s="94" t="s">
        <v>470</v>
      </c>
      <c r="G73" s="56"/>
      <c r="H73" s="57" t="s">
        <v>59</v>
      </c>
      <c r="I73" s="58" t="s">
        <v>72</v>
      </c>
      <c r="J73" s="58" t="s">
        <v>69</v>
      </c>
    </row>
    <row r="74" spans="1:10" x14ac:dyDescent="0.2">
      <c r="A74" s="114"/>
      <c r="B74" s="111"/>
      <c r="C74" s="74"/>
      <c r="D74" s="74"/>
      <c r="E74" s="78"/>
      <c r="F74" s="93"/>
      <c r="G74" s="56"/>
      <c r="H74" s="56"/>
      <c r="I74" s="58" t="s">
        <v>73</v>
      </c>
      <c r="J74" s="58" t="s">
        <v>70</v>
      </c>
    </row>
    <row r="75" spans="1:10" x14ac:dyDescent="0.2">
      <c r="A75" s="114"/>
      <c r="B75" s="111"/>
      <c r="C75" s="74"/>
      <c r="D75" s="74"/>
      <c r="E75" s="78"/>
      <c r="F75" s="94"/>
      <c r="G75" s="56"/>
      <c r="H75" s="56"/>
      <c r="I75" s="58"/>
      <c r="J75" s="58" t="s">
        <v>71</v>
      </c>
    </row>
    <row r="76" spans="1:10" x14ac:dyDescent="0.2">
      <c r="A76" s="114"/>
      <c r="B76" s="111"/>
      <c r="C76" s="74"/>
      <c r="D76" s="74"/>
      <c r="E76" s="78"/>
      <c r="F76" s="94"/>
      <c r="G76" s="56"/>
      <c r="H76" s="56"/>
      <c r="I76" s="58"/>
      <c r="J76" s="58"/>
    </row>
    <row r="77" spans="1:10" x14ac:dyDescent="0.2">
      <c r="A77" s="114" t="s">
        <v>92</v>
      </c>
      <c r="B77" s="111" t="s">
        <v>131</v>
      </c>
      <c r="C77" s="74" t="s">
        <v>285</v>
      </c>
      <c r="D77" s="74" t="s">
        <v>141</v>
      </c>
      <c r="E77" s="78" t="s">
        <v>332</v>
      </c>
      <c r="F77" s="94" t="s">
        <v>470</v>
      </c>
      <c r="G77" s="56"/>
      <c r="H77" s="57" t="s">
        <v>59</v>
      </c>
      <c r="I77" s="58" t="s">
        <v>72</v>
      </c>
      <c r="J77" s="58" t="s">
        <v>69</v>
      </c>
    </row>
    <row r="78" spans="1:10" x14ac:dyDescent="0.2">
      <c r="A78" s="114"/>
      <c r="B78" s="111"/>
      <c r="C78" s="74"/>
      <c r="D78" s="74"/>
      <c r="E78" s="81"/>
      <c r="F78" s="93"/>
      <c r="G78" s="56"/>
      <c r="H78" s="56"/>
      <c r="I78" s="58" t="s">
        <v>73</v>
      </c>
      <c r="J78" s="58" t="s">
        <v>70</v>
      </c>
    </row>
    <row r="79" spans="1:10" x14ac:dyDescent="0.2">
      <c r="A79" s="114"/>
      <c r="B79" s="111"/>
      <c r="C79" s="74"/>
      <c r="D79" s="74"/>
      <c r="E79" s="81"/>
      <c r="F79" s="94"/>
      <c r="G79" s="56"/>
      <c r="H79" s="56"/>
      <c r="I79" s="58"/>
      <c r="J79" s="58" t="s">
        <v>71</v>
      </c>
    </row>
    <row r="80" spans="1:10" x14ac:dyDescent="0.2">
      <c r="A80" s="114"/>
      <c r="B80" s="111"/>
      <c r="C80" s="74"/>
      <c r="D80" s="74"/>
      <c r="E80" s="81"/>
      <c r="F80" s="94"/>
      <c r="G80" s="56"/>
      <c r="H80" s="56"/>
      <c r="I80" s="58"/>
      <c r="J80" s="58"/>
    </row>
    <row r="81" spans="1:10" x14ac:dyDescent="0.2">
      <c r="A81" s="114" t="s">
        <v>93</v>
      </c>
      <c r="B81" s="111" t="s">
        <v>131</v>
      </c>
      <c r="C81" s="74" t="s">
        <v>286</v>
      </c>
      <c r="D81" s="74" t="s">
        <v>142</v>
      </c>
      <c r="E81" s="78" t="s">
        <v>332</v>
      </c>
      <c r="F81" s="94" t="s">
        <v>470</v>
      </c>
      <c r="G81" s="56"/>
      <c r="H81" s="57" t="s">
        <v>59</v>
      </c>
      <c r="I81" s="58" t="s">
        <v>72</v>
      </c>
      <c r="J81" s="58" t="s">
        <v>69</v>
      </c>
    </row>
    <row r="82" spans="1:10" x14ac:dyDescent="0.2">
      <c r="A82" s="114"/>
      <c r="B82" s="111"/>
      <c r="C82" s="74"/>
      <c r="D82" s="74"/>
      <c r="E82" s="81"/>
      <c r="F82" s="93"/>
      <c r="G82" s="56"/>
      <c r="H82" s="56"/>
      <c r="I82" s="58" t="s">
        <v>73</v>
      </c>
      <c r="J82" s="58" t="s">
        <v>70</v>
      </c>
    </row>
    <row r="83" spans="1:10" x14ac:dyDescent="0.2">
      <c r="A83" s="114"/>
      <c r="B83" s="111"/>
      <c r="C83" s="74"/>
      <c r="D83" s="74"/>
      <c r="E83" s="81"/>
      <c r="F83" s="94"/>
      <c r="G83" s="56"/>
      <c r="H83" s="56"/>
      <c r="I83" s="58"/>
      <c r="J83" s="58" t="s">
        <v>71</v>
      </c>
    </row>
    <row r="84" spans="1:10" x14ac:dyDescent="0.2">
      <c r="A84" s="114"/>
      <c r="B84" s="111"/>
      <c r="C84" s="74"/>
      <c r="D84" s="74"/>
      <c r="E84" s="81"/>
      <c r="F84" s="94"/>
      <c r="G84" s="56"/>
      <c r="H84" s="56"/>
      <c r="I84" s="58"/>
      <c r="J84" s="58"/>
    </row>
    <row r="85" spans="1:10" x14ac:dyDescent="0.2">
      <c r="A85" s="114" t="s">
        <v>94</v>
      </c>
      <c r="B85" s="111" t="s">
        <v>108</v>
      </c>
      <c r="C85" s="74" t="s">
        <v>287</v>
      </c>
      <c r="D85" s="74" t="s">
        <v>143</v>
      </c>
      <c r="E85" s="78" t="s">
        <v>332</v>
      </c>
      <c r="F85" s="94" t="s">
        <v>470</v>
      </c>
      <c r="G85" s="56"/>
      <c r="H85" s="57" t="s">
        <v>59</v>
      </c>
      <c r="I85" s="58" t="s">
        <v>72</v>
      </c>
      <c r="J85" s="58" t="s">
        <v>69</v>
      </c>
    </row>
    <row r="86" spans="1:10" x14ac:dyDescent="0.2">
      <c r="A86" s="114"/>
      <c r="B86" s="111"/>
      <c r="C86" s="74"/>
      <c r="D86" s="74"/>
      <c r="E86" s="84"/>
      <c r="F86" s="93"/>
      <c r="G86" s="56"/>
      <c r="H86" s="56"/>
      <c r="I86" s="58" t="s">
        <v>73</v>
      </c>
      <c r="J86" s="58" t="s">
        <v>70</v>
      </c>
    </row>
    <row r="87" spans="1:10" x14ac:dyDescent="0.2">
      <c r="A87" s="114"/>
      <c r="B87" s="111"/>
      <c r="C87" s="74"/>
      <c r="D87" s="74"/>
      <c r="E87" s="84"/>
      <c r="F87" s="94"/>
      <c r="G87" s="56"/>
      <c r="H87" s="56"/>
      <c r="I87" s="58"/>
      <c r="J87" s="58" t="s">
        <v>71</v>
      </c>
    </row>
    <row r="88" spans="1:10" x14ac:dyDescent="0.2">
      <c r="A88" s="114"/>
      <c r="B88" s="111"/>
      <c r="C88" s="74"/>
      <c r="D88" s="74"/>
      <c r="E88" s="84"/>
      <c r="F88" s="94"/>
      <c r="G88" s="56"/>
      <c r="H88" s="56"/>
      <c r="I88" s="58"/>
      <c r="J88" s="58"/>
    </row>
    <row r="89" spans="1:10" x14ac:dyDescent="0.2">
      <c r="A89" s="114" t="s">
        <v>95</v>
      </c>
      <c r="B89" s="111" t="s">
        <v>61</v>
      </c>
      <c r="C89" s="74" t="s">
        <v>288</v>
      </c>
      <c r="D89" s="74" t="s">
        <v>111</v>
      </c>
      <c r="E89" s="78" t="s">
        <v>332</v>
      </c>
      <c r="F89" s="94" t="s">
        <v>470</v>
      </c>
      <c r="G89" s="56"/>
      <c r="H89" s="57" t="s">
        <v>59</v>
      </c>
      <c r="I89" s="58" t="s">
        <v>72</v>
      </c>
      <c r="J89" s="58" t="s">
        <v>69</v>
      </c>
    </row>
    <row r="90" spans="1:10" x14ac:dyDescent="0.2">
      <c r="A90" s="114"/>
      <c r="B90" s="111"/>
      <c r="C90" s="74"/>
      <c r="D90" s="74"/>
      <c r="E90" s="79"/>
      <c r="F90" s="93"/>
      <c r="G90" s="56"/>
      <c r="H90" s="56"/>
      <c r="I90" s="58" t="s">
        <v>73</v>
      </c>
      <c r="J90" s="58" t="s">
        <v>70</v>
      </c>
    </row>
    <row r="91" spans="1:10" x14ac:dyDescent="0.2">
      <c r="A91" s="114"/>
      <c r="B91" s="111"/>
      <c r="C91" s="74"/>
      <c r="D91" s="74"/>
      <c r="E91" s="80"/>
      <c r="F91" s="94"/>
      <c r="G91" s="56"/>
      <c r="H91" s="56"/>
      <c r="I91" s="58"/>
      <c r="J91" s="58" t="s">
        <v>71</v>
      </c>
    </row>
    <row r="92" spans="1:10" x14ac:dyDescent="0.2">
      <c r="A92" s="114"/>
      <c r="B92" s="111"/>
      <c r="C92" s="74"/>
      <c r="D92" s="74"/>
      <c r="E92" s="80"/>
      <c r="F92" s="94"/>
      <c r="G92" s="56"/>
      <c r="H92" s="56"/>
      <c r="I92" s="58"/>
      <c r="J92" s="58"/>
    </row>
    <row r="93" spans="1:10" x14ac:dyDescent="0.2">
      <c r="A93" s="114" t="s">
        <v>96</v>
      </c>
      <c r="B93" s="111" t="s">
        <v>108</v>
      </c>
      <c r="C93" s="74" t="s">
        <v>289</v>
      </c>
      <c r="D93" s="74" t="s">
        <v>110</v>
      </c>
      <c r="E93" s="78" t="s">
        <v>332</v>
      </c>
      <c r="F93" s="94" t="s">
        <v>470</v>
      </c>
      <c r="G93" s="56"/>
      <c r="H93" s="57" t="s">
        <v>59</v>
      </c>
      <c r="I93" s="58" t="s">
        <v>72</v>
      </c>
      <c r="J93" s="58" t="s">
        <v>69</v>
      </c>
    </row>
    <row r="94" spans="1:10" x14ac:dyDescent="0.2">
      <c r="A94" s="114"/>
      <c r="B94" s="111"/>
      <c r="C94" s="74"/>
      <c r="D94" s="74"/>
      <c r="E94" s="78"/>
      <c r="F94" s="93"/>
      <c r="G94" s="56"/>
      <c r="H94" s="56"/>
      <c r="I94" s="58" t="s">
        <v>73</v>
      </c>
      <c r="J94" s="58" t="s">
        <v>70</v>
      </c>
    </row>
    <row r="95" spans="1:10" x14ac:dyDescent="0.2">
      <c r="A95" s="114"/>
      <c r="B95" s="111"/>
      <c r="C95" s="74"/>
      <c r="D95" s="74"/>
      <c r="E95" s="78"/>
      <c r="F95" s="94"/>
      <c r="G95" s="56"/>
      <c r="H95" s="56"/>
      <c r="I95" s="58"/>
      <c r="J95" s="58" t="s">
        <v>71</v>
      </c>
    </row>
    <row r="96" spans="1:10" x14ac:dyDescent="0.2">
      <c r="A96" s="114"/>
      <c r="B96" s="111"/>
      <c r="C96" s="74"/>
      <c r="D96" s="74"/>
      <c r="E96" s="78"/>
      <c r="F96" s="94"/>
      <c r="G96" s="56"/>
      <c r="H96" s="56"/>
      <c r="I96" s="58"/>
      <c r="J96" s="58"/>
    </row>
    <row r="97" spans="1:10" x14ac:dyDescent="0.2">
      <c r="A97" s="114" t="s">
        <v>97</v>
      </c>
      <c r="B97" s="111" t="s">
        <v>61</v>
      </c>
      <c r="C97" s="74" t="s">
        <v>290</v>
      </c>
      <c r="D97" s="74" t="s">
        <v>144</v>
      </c>
      <c r="E97" s="78" t="s">
        <v>332</v>
      </c>
      <c r="F97" s="94" t="s">
        <v>470</v>
      </c>
      <c r="G97" s="56"/>
      <c r="H97" s="57" t="s">
        <v>59</v>
      </c>
      <c r="I97" s="58" t="s">
        <v>72</v>
      </c>
      <c r="J97" s="58" t="s">
        <v>69</v>
      </c>
    </row>
    <row r="98" spans="1:10" x14ac:dyDescent="0.2">
      <c r="A98" s="114"/>
      <c r="B98" s="111"/>
      <c r="C98" s="74"/>
      <c r="D98" s="74"/>
      <c r="E98" s="81"/>
      <c r="F98" s="93"/>
      <c r="G98" s="56"/>
      <c r="H98" s="56"/>
      <c r="I98" s="58" t="s">
        <v>73</v>
      </c>
      <c r="J98" s="58" t="s">
        <v>70</v>
      </c>
    </row>
    <row r="99" spans="1:10" x14ac:dyDescent="0.2">
      <c r="A99" s="114"/>
      <c r="B99" s="111"/>
      <c r="C99" s="74"/>
      <c r="D99" s="74"/>
      <c r="E99" s="81"/>
      <c r="F99" s="94"/>
      <c r="G99" s="56"/>
      <c r="H99" s="56"/>
      <c r="I99" s="58"/>
      <c r="J99" s="58" t="s">
        <v>71</v>
      </c>
    </row>
    <row r="100" spans="1:10" x14ac:dyDescent="0.2">
      <c r="A100" s="114"/>
      <c r="B100" s="111"/>
      <c r="C100" s="74"/>
      <c r="D100" s="74"/>
      <c r="E100" s="81"/>
      <c r="F100" s="94"/>
      <c r="G100" s="56"/>
      <c r="H100" s="56"/>
      <c r="I100" s="58"/>
      <c r="J100" s="58"/>
    </row>
    <row r="101" spans="1:10" x14ac:dyDescent="0.2">
      <c r="A101" s="114" t="s">
        <v>98</v>
      </c>
      <c r="B101" s="111" t="s">
        <v>61</v>
      </c>
      <c r="C101" s="74" t="s">
        <v>291</v>
      </c>
      <c r="D101" s="74" t="s">
        <v>145</v>
      </c>
      <c r="E101" s="78" t="s">
        <v>332</v>
      </c>
      <c r="F101" s="94" t="s">
        <v>470</v>
      </c>
      <c r="G101" s="56"/>
      <c r="H101" s="57" t="s">
        <v>59</v>
      </c>
      <c r="I101" s="58" t="s">
        <v>72</v>
      </c>
      <c r="J101" s="58" t="s">
        <v>69</v>
      </c>
    </row>
    <row r="102" spans="1:10" x14ac:dyDescent="0.2">
      <c r="A102" s="114"/>
      <c r="B102" s="111"/>
      <c r="C102" s="74"/>
      <c r="D102" s="74"/>
      <c r="E102" s="81"/>
      <c r="F102" s="93"/>
      <c r="G102" s="56"/>
      <c r="H102" s="56"/>
      <c r="I102" s="58" t="s">
        <v>73</v>
      </c>
      <c r="J102" s="58" t="s">
        <v>70</v>
      </c>
    </row>
    <row r="103" spans="1:10" x14ac:dyDescent="0.2">
      <c r="A103" s="114"/>
      <c r="B103" s="111"/>
      <c r="C103" s="74"/>
      <c r="D103" s="74"/>
      <c r="E103" s="81"/>
      <c r="F103" s="94"/>
      <c r="G103" s="56"/>
      <c r="H103" s="56"/>
      <c r="I103" s="58"/>
      <c r="J103" s="58" t="s">
        <v>71</v>
      </c>
    </row>
    <row r="104" spans="1:10" x14ac:dyDescent="0.2">
      <c r="A104" s="114"/>
      <c r="B104" s="111"/>
      <c r="C104" s="74"/>
      <c r="D104" s="74"/>
      <c r="E104" s="81"/>
      <c r="F104" s="94"/>
      <c r="G104" s="56"/>
      <c r="H104" s="56"/>
      <c r="I104" s="58"/>
      <c r="J104" s="58"/>
    </row>
    <row r="105" spans="1:10" x14ac:dyDescent="0.2">
      <c r="A105" s="114" t="s">
        <v>99</v>
      </c>
      <c r="B105" s="111" t="s">
        <v>131</v>
      </c>
      <c r="C105" s="74" t="s">
        <v>292</v>
      </c>
      <c r="D105" s="74" t="s">
        <v>146</v>
      </c>
      <c r="E105" s="78" t="s">
        <v>332</v>
      </c>
      <c r="F105" s="94" t="s">
        <v>470</v>
      </c>
      <c r="G105" s="56"/>
      <c r="H105" s="57" t="s">
        <v>59</v>
      </c>
      <c r="I105" s="58" t="s">
        <v>72</v>
      </c>
      <c r="J105" s="58" t="s">
        <v>69</v>
      </c>
    </row>
    <row r="106" spans="1:10" x14ac:dyDescent="0.2">
      <c r="A106" s="114"/>
      <c r="B106" s="111"/>
      <c r="C106" s="74"/>
      <c r="D106" s="74"/>
      <c r="E106" s="78"/>
      <c r="F106" s="93"/>
      <c r="G106" s="56"/>
      <c r="H106" s="56"/>
      <c r="I106" s="58" t="s">
        <v>73</v>
      </c>
      <c r="J106" s="58" t="s">
        <v>70</v>
      </c>
    </row>
    <row r="107" spans="1:10" x14ac:dyDescent="0.2">
      <c r="A107" s="114"/>
      <c r="B107" s="111"/>
      <c r="C107" s="74"/>
      <c r="D107" s="74"/>
      <c r="E107" s="78"/>
      <c r="F107" s="94"/>
      <c r="G107" s="56"/>
      <c r="H107" s="56"/>
      <c r="I107" s="58"/>
      <c r="J107" s="58" t="s">
        <v>71</v>
      </c>
    </row>
    <row r="108" spans="1:10" x14ac:dyDescent="0.2">
      <c r="A108" s="114"/>
      <c r="B108" s="111"/>
      <c r="C108" s="74"/>
      <c r="D108" s="74"/>
      <c r="E108" s="78"/>
      <c r="F108" s="94"/>
      <c r="G108" s="56"/>
      <c r="H108" s="56"/>
      <c r="I108" s="58"/>
      <c r="J108" s="58"/>
    </row>
    <row r="109" spans="1:10" x14ac:dyDescent="0.2">
      <c r="A109" s="114" t="s">
        <v>100</v>
      </c>
      <c r="B109" s="111" t="s">
        <v>131</v>
      </c>
      <c r="C109" s="74" t="s">
        <v>293</v>
      </c>
      <c r="D109" s="74" t="s">
        <v>147</v>
      </c>
      <c r="E109" s="78" t="s">
        <v>332</v>
      </c>
      <c r="F109" s="94" t="s">
        <v>470</v>
      </c>
      <c r="G109" s="56"/>
      <c r="H109" s="57" t="s">
        <v>59</v>
      </c>
      <c r="I109" s="58" t="s">
        <v>72</v>
      </c>
      <c r="J109" s="58" t="s">
        <v>69</v>
      </c>
    </row>
    <row r="110" spans="1:10" x14ac:dyDescent="0.2">
      <c r="A110" s="114"/>
      <c r="B110" s="111"/>
      <c r="C110" s="74"/>
      <c r="D110" s="74"/>
      <c r="E110" s="81"/>
      <c r="F110" s="93"/>
      <c r="G110" s="56"/>
      <c r="H110" s="56"/>
      <c r="I110" s="58" t="s">
        <v>73</v>
      </c>
      <c r="J110" s="58" t="s">
        <v>70</v>
      </c>
    </row>
    <row r="111" spans="1:10" x14ac:dyDescent="0.2">
      <c r="A111" s="114"/>
      <c r="B111" s="111"/>
      <c r="C111" s="74"/>
      <c r="D111" s="74"/>
      <c r="E111" s="81"/>
      <c r="F111" s="94"/>
      <c r="G111" s="56"/>
      <c r="H111" s="56"/>
      <c r="I111" s="58"/>
      <c r="J111" s="58" t="s">
        <v>71</v>
      </c>
    </row>
    <row r="112" spans="1:10" x14ac:dyDescent="0.2">
      <c r="A112" s="114"/>
      <c r="B112" s="111"/>
      <c r="C112" s="74"/>
      <c r="D112" s="74"/>
      <c r="E112" s="81"/>
      <c r="F112" s="94"/>
      <c r="G112" s="56"/>
      <c r="H112" s="56"/>
      <c r="I112" s="58"/>
      <c r="J112" s="58"/>
    </row>
    <row r="113" spans="1:10" x14ac:dyDescent="0.2">
      <c r="A113" s="114" t="s">
        <v>101</v>
      </c>
      <c r="B113" s="111" t="s">
        <v>131</v>
      </c>
      <c r="C113" s="74" t="s">
        <v>294</v>
      </c>
      <c r="D113" s="74" t="s">
        <v>111</v>
      </c>
      <c r="E113" s="78" t="s">
        <v>332</v>
      </c>
      <c r="F113" s="94" t="s">
        <v>470</v>
      </c>
      <c r="G113" s="56"/>
      <c r="H113" s="57" t="s">
        <v>59</v>
      </c>
      <c r="I113" s="58" t="s">
        <v>72</v>
      </c>
      <c r="J113" s="58" t="s">
        <v>69</v>
      </c>
    </row>
    <row r="114" spans="1:10" x14ac:dyDescent="0.2">
      <c r="A114" s="114"/>
      <c r="B114" s="111"/>
      <c r="C114" s="74"/>
      <c r="D114" s="74"/>
      <c r="E114" s="81"/>
      <c r="F114" s="93"/>
      <c r="G114" s="56"/>
      <c r="H114" s="56"/>
      <c r="I114" s="58" t="s">
        <v>73</v>
      </c>
      <c r="J114" s="58" t="s">
        <v>70</v>
      </c>
    </row>
    <row r="115" spans="1:10" x14ac:dyDescent="0.2">
      <c r="A115" s="114"/>
      <c r="B115" s="111"/>
      <c r="C115" s="74"/>
      <c r="D115" s="74"/>
      <c r="E115" s="81"/>
      <c r="F115" s="94"/>
      <c r="G115" s="56"/>
      <c r="H115" s="56"/>
      <c r="I115" s="58"/>
      <c r="J115" s="58" t="s">
        <v>71</v>
      </c>
    </row>
    <row r="116" spans="1:10" x14ac:dyDescent="0.2">
      <c r="A116" s="114"/>
      <c r="B116" s="111"/>
      <c r="C116" s="74"/>
      <c r="D116" s="74"/>
      <c r="E116" s="81"/>
      <c r="F116" s="94"/>
      <c r="G116" s="56"/>
      <c r="H116" s="56"/>
      <c r="I116" s="58"/>
      <c r="J116" s="58"/>
    </row>
    <row r="117" spans="1:10" x14ac:dyDescent="0.2">
      <c r="A117" s="114" t="s">
        <v>102</v>
      </c>
      <c r="B117" s="111" t="s">
        <v>131</v>
      </c>
      <c r="C117" s="74" t="s">
        <v>295</v>
      </c>
      <c r="D117" s="74" t="s">
        <v>148</v>
      </c>
      <c r="E117" s="78" t="s">
        <v>332</v>
      </c>
      <c r="F117" s="94" t="s">
        <v>470</v>
      </c>
      <c r="G117" s="56"/>
      <c r="H117" s="57" t="s">
        <v>59</v>
      </c>
      <c r="I117" s="58" t="s">
        <v>72</v>
      </c>
      <c r="J117" s="58" t="s">
        <v>69</v>
      </c>
    </row>
    <row r="118" spans="1:10" x14ac:dyDescent="0.2">
      <c r="A118" s="114"/>
      <c r="B118" s="111"/>
      <c r="C118" s="74"/>
      <c r="D118" s="74"/>
      <c r="E118" s="81"/>
      <c r="F118" s="93"/>
      <c r="G118" s="56"/>
      <c r="H118" s="56"/>
      <c r="I118" s="58" t="s">
        <v>73</v>
      </c>
      <c r="J118" s="58" t="s">
        <v>70</v>
      </c>
    </row>
    <row r="119" spans="1:10" x14ac:dyDescent="0.2">
      <c r="A119" s="114"/>
      <c r="B119" s="111"/>
      <c r="C119" s="74"/>
      <c r="D119" s="74"/>
      <c r="E119" s="81"/>
      <c r="F119" s="94"/>
      <c r="G119" s="56"/>
      <c r="H119" s="56"/>
      <c r="I119" s="58"/>
      <c r="J119" s="58" t="s">
        <v>71</v>
      </c>
    </row>
    <row r="120" spans="1:10" x14ac:dyDescent="0.2">
      <c r="A120" s="114"/>
      <c r="B120" s="111"/>
      <c r="C120" s="74"/>
      <c r="D120" s="74"/>
      <c r="E120" s="81"/>
      <c r="F120" s="94"/>
      <c r="G120" s="56"/>
      <c r="H120" s="56"/>
      <c r="I120" s="58"/>
      <c r="J120" s="58"/>
    </row>
    <row r="121" spans="1:10" x14ac:dyDescent="0.2">
      <c r="A121" s="114" t="s">
        <v>103</v>
      </c>
      <c r="B121" s="112" t="s">
        <v>61</v>
      </c>
      <c r="C121" s="74" t="s">
        <v>296</v>
      </c>
      <c r="D121" s="74" t="s">
        <v>144</v>
      </c>
      <c r="E121" s="78" t="s">
        <v>332</v>
      </c>
      <c r="F121" s="94" t="s">
        <v>470</v>
      </c>
      <c r="G121" s="57"/>
      <c r="H121" s="57" t="s">
        <v>59</v>
      </c>
      <c r="I121" s="58" t="s">
        <v>72</v>
      </c>
      <c r="J121" s="58" t="s">
        <v>69</v>
      </c>
    </row>
    <row r="122" spans="1:10" x14ac:dyDescent="0.2">
      <c r="A122" s="114"/>
      <c r="B122" s="112"/>
      <c r="C122" s="74"/>
      <c r="D122" s="74"/>
      <c r="E122" s="81"/>
      <c r="F122" s="93"/>
      <c r="G122" s="57"/>
      <c r="H122" s="56"/>
      <c r="I122" s="58" t="s">
        <v>73</v>
      </c>
      <c r="J122" s="58" t="s">
        <v>70</v>
      </c>
    </row>
    <row r="123" spans="1:10" x14ac:dyDescent="0.2">
      <c r="A123" s="114"/>
      <c r="B123" s="112"/>
      <c r="C123" s="74"/>
      <c r="D123" s="74"/>
      <c r="E123" s="81"/>
      <c r="F123" s="94"/>
      <c r="G123" s="57"/>
      <c r="H123" s="56"/>
      <c r="I123" s="58"/>
      <c r="J123" s="58" t="s">
        <v>71</v>
      </c>
    </row>
    <row r="124" spans="1:10" x14ac:dyDescent="0.2">
      <c r="A124" s="114"/>
      <c r="B124" s="112"/>
      <c r="C124" s="74"/>
      <c r="D124" s="74"/>
      <c r="E124" s="81"/>
      <c r="F124" s="94"/>
      <c r="G124" s="57"/>
      <c r="H124" s="56"/>
      <c r="I124" s="58"/>
      <c r="J124" s="58"/>
    </row>
    <row r="125" spans="1:10" x14ac:dyDescent="0.2">
      <c r="A125" s="114" t="s">
        <v>104</v>
      </c>
      <c r="B125" s="112" t="s">
        <v>108</v>
      </c>
      <c r="C125" s="74" t="s">
        <v>286</v>
      </c>
      <c r="D125" s="74" t="s">
        <v>149</v>
      </c>
      <c r="E125" s="78" t="s">
        <v>332</v>
      </c>
      <c r="F125" s="94" t="s">
        <v>470</v>
      </c>
      <c r="G125" s="56"/>
      <c r="H125" s="57" t="s">
        <v>59</v>
      </c>
      <c r="I125" s="58" t="s">
        <v>72</v>
      </c>
      <c r="J125" s="58" t="s">
        <v>69</v>
      </c>
    </row>
    <row r="126" spans="1:10" x14ac:dyDescent="0.2">
      <c r="A126" s="114"/>
      <c r="B126" s="112"/>
      <c r="C126" s="74"/>
      <c r="D126" s="74"/>
      <c r="E126" s="78"/>
      <c r="F126" s="93"/>
      <c r="G126" s="56"/>
      <c r="H126" s="56"/>
      <c r="I126" s="58" t="s">
        <v>73</v>
      </c>
      <c r="J126" s="58" t="s">
        <v>70</v>
      </c>
    </row>
    <row r="127" spans="1:10" x14ac:dyDescent="0.2">
      <c r="A127" s="114"/>
      <c r="B127" s="112"/>
      <c r="C127" s="74"/>
      <c r="D127" s="74"/>
      <c r="E127" s="78"/>
      <c r="F127" s="94"/>
      <c r="G127" s="56"/>
      <c r="H127" s="56"/>
      <c r="I127" s="58"/>
      <c r="J127" s="58" t="s">
        <v>71</v>
      </c>
    </row>
    <row r="128" spans="1:10" x14ac:dyDescent="0.2">
      <c r="A128" s="114"/>
      <c r="B128" s="112"/>
      <c r="C128" s="74"/>
      <c r="D128" s="74"/>
      <c r="E128" s="78"/>
      <c r="F128" s="94"/>
      <c r="G128" s="56"/>
      <c r="H128" s="56"/>
      <c r="I128" s="58"/>
      <c r="J128" s="58"/>
    </row>
    <row r="129" spans="1:10" x14ac:dyDescent="0.2">
      <c r="A129" s="114" t="s">
        <v>105</v>
      </c>
      <c r="B129" s="112" t="s">
        <v>131</v>
      </c>
      <c r="C129" s="74" t="s">
        <v>297</v>
      </c>
      <c r="D129" s="74" t="s">
        <v>150</v>
      </c>
      <c r="E129" s="78" t="s">
        <v>332</v>
      </c>
      <c r="F129" s="94" t="s">
        <v>470</v>
      </c>
      <c r="G129" s="56"/>
      <c r="H129" s="57" t="s">
        <v>59</v>
      </c>
      <c r="I129" s="58" t="s">
        <v>72</v>
      </c>
      <c r="J129" s="58" t="s">
        <v>69</v>
      </c>
    </row>
    <row r="130" spans="1:10" x14ac:dyDescent="0.2">
      <c r="A130" s="114"/>
      <c r="B130" s="112"/>
      <c r="C130" s="74"/>
      <c r="D130" s="74"/>
      <c r="E130" s="81"/>
      <c r="F130" s="93"/>
      <c r="G130" s="56"/>
      <c r="H130" s="56"/>
      <c r="I130" s="58" t="s">
        <v>73</v>
      </c>
      <c r="J130" s="58" t="s">
        <v>70</v>
      </c>
    </row>
    <row r="131" spans="1:10" x14ac:dyDescent="0.2">
      <c r="A131" s="114"/>
      <c r="B131" s="112"/>
      <c r="C131" s="74"/>
      <c r="D131" s="74"/>
      <c r="E131" s="81"/>
      <c r="F131" s="94"/>
      <c r="G131" s="56"/>
      <c r="H131" s="56"/>
      <c r="I131" s="58"/>
      <c r="J131" s="58" t="s">
        <v>71</v>
      </c>
    </row>
    <row r="132" spans="1:10" x14ac:dyDescent="0.2">
      <c r="A132" s="114"/>
      <c r="B132" s="112"/>
      <c r="C132" s="74"/>
      <c r="D132" s="74"/>
      <c r="E132" s="81"/>
      <c r="F132" s="94"/>
      <c r="G132" s="56"/>
      <c r="H132" s="56"/>
      <c r="I132" s="58"/>
      <c r="J132" s="58"/>
    </row>
    <row r="133" spans="1:10" x14ac:dyDescent="0.2">
      <c r="A133" s="114" t="s">
        <v>106</v>
      </c>
      <c r="B133" s="112" t="s">
        <v>61</v>
      </c>
      <c r="C133" s="74" t="s">
        <v>327</v>
      </c>
      <c r="D133" s="74" t="s">
        <v>328</v>
      </c>
      <c r="E133" s="78" t="s">
        <v>332</v>
      </c>
      <c r="F133" s="94" t="s">
        <v>470</v>
      </c>
      <c r="G133" s="56"/>
      <c r="H133" s="57" t="s">
        <v>59</v>
      </c>
      <c r="I133" s="58" t="s">
        <v>72</v>
      </c>
      <c r="J133" s="58" t="s">
        <v>69</v>
      </c>
    </row>
    <row r="134" spans="1:10" x14ac:dyDescent="0.2">
      <c r="A134" s="114"/>
      <c r="B134" s="112"/>
      <c r="C134" s="74"/>
      <c r="D134" s="74"/>
      <c r="E134" s="82"/>
      <c r="F134" s="93"/>
      <c r="G134" s="56"/>
      <c r="H134" s="56"/>
      <c r="I134" s="58" t="s">
        <v>73</v>
      </c>
      <c r="J134" s="58" t="s">
        <v>70</v>
      </c>
    </row>
    <row r="135" spans="1:10" x14ac:dyDescent="0.2">
      <c r="A135" s="114"/>
      <c r="B135" s="112"/>
      <c r="C135" s="74"/>
      <c r="D135" s="74"/>
      <c r="E135" s="82"/>
      <c r="F135" s="94"/>
      <c r="G135" s="56"/>
      <c r="H135" s="56"/>
      <c r="I135" s="58"/>
      <c r="J135" s="58" t="s">
        <v>71</v>
      </c>
    </row>
    <row r="136" spans="1:10" x14ac:dyDescent="0.2">
      <c r="A136" s="114"/>
      <c r="B136" s="112"/>
      <c r="C136" s="74"/>
      <c r="D136" s="74"/>
      <c r="E136" s="82"/>
      <c r="F136" s="94"/>
      <c r="G136" s="56"/>
      <c r="H136" s="56"/>
      <c r="I136" s="58"/>
      <c r="J136" s="58"/>
    </row>
    <row r="137" spans="1:10" ht="48" x14ac:dyDescent="0.2">
      <c r="A137" s="114" t="s">
        <v>107</v>
      </c>
      <c r="B137" s="112" t="s">
        <v>61</v>
      </c>
      <c r="C137" s="74" t="s">
        <v>329</v>
      </c>
      <c r="D137" s="74" t="s">
        <v>153</v>
      </c>
      <c r="E137" s="124" t="s">
        <v>512</v>
      </c>
      <c r="F137" s="94" t="s">
        <v>470</v>
      </c>
      <c r="G137" s="56"/>
      <c r="H137" s="57" t="s">
        <v>59</v>
      </c>
      <c r="I137" s="58" t="s">
        <v>72</v>
      </c>
      <c r="J137" s="58" t="s">
        <v>69</v>
      </c>
    </row>
    <row r="138" spans="1:10" x14ac:dyDescent="0.2">
      <c r="A138" s="114"/>
      <c r="B138" s="112"/>
      <c r="C138" s="74"/>
      <c r="D138" s="74"/>
      <c r="E138" s="81"/>
      <c r="F138" s="93"/>
      <c r="G138" s="56"/>
      <c r="H138" s="56"/>
      <c r="I138" s="58" t="s">
        <v>73</v>
      </c>
      <c r="J138" s="58" t="s">
        <v>70</v>
      </c>
    </row>
    <row r="139" spans="1:10" x14ac:dyDescent="0.2">
      <c r="A139" s="114"/>
      <c r="B139" s="112"/>
      <c r="C139" s="74"/>
      <c r="D139" s="74"/>
      <c r="E139" s="81"/>
      <c r="F139" s="94"/>
      <c r="G139" s="56"/>
      <c r="H139" s="56"/>
      <c r="I139" s="58"/>
      <c r="J139" s="58" t="s">
        <v>71</v>
      </c>
    </row>
    <row r="140" spans="1:10" x14ac:dyDescent="0.2">
      <c r="A140" s="114"/>
      <c r="B140" s="112"/>
      <c r="C140" s="74"/>
      <c r="D140" s="74"/>
      <c r="E140" s="81"/>
      <c r="F140" s="94"/>
      <c r="G140" s="56"/>
      <c r="H140" s="56"/>
      <c r="I140" s="58"/>
      <c r="J140" s="58"/>
    </row>
    <row r="141" spans="1:10" ht="48" x14ac:dyDescent="0.2">
      <c r="A141" s="114" t="s">
        <v>177</v>
      </c>
      <c r="B141" s="112" t="s">
        <v>108</v>
      </c>
      <c r="C141" s="74" t="s">
        <v>298</v>
      </c>
      <c r="D141" s="74" t="s">
        <v>151</v>
      </c>
      <c r="E141" s="124" t="s">
        <v>512</v>
      </c>
      <c r="F141" s="94" t="s">
        <v>470</v>
      </c>
      <c r="G141" s="57" t="s">
        <v>59</v>
      </c>
      <c r="H141" s="56"/>
      <c r="I141" s="58" t="s">
        <v>508</v>
      </c>
      <c r="J141" s="58" t="s">
        <v>74</v>
      </c>
    </row>
    <row r="142" spans="1:10" x14ac:dyDescent="0.2">
      <c r="A142" s="114"/>
      <c r="B142" s="112"/>
      <c r="C142" s="74"/>
      <c r="D142" s="74"/>
      <c r="E142" s="81"/>
      <c r="F142" s="93"/>
      <c r="G142" s="57"/>
      <c r="H142" s="56"/>
      <c r="I142" s="58"/>
      <c r="J142" s="58"/>
    </row>
    <row r="143" spans="1:10" ht="48" x14ac:dyDescent="0.2">
      <c r="A143" s="114" t="s">
        <v>178</v>
      </c>
      <c r="B143" s="112" t="s">
        <v>131</v>
      </c>
      <c r="C143" s="74" t="s">
        <v>299</v>
      </c>
      <c r="D143" s="74" t="s">
        <v>152</v>
      </c>
      <c r="E143" s="124" t="s">
        <v>512</v>
      </c>
      <c r="F143" s="94" t="s">
        <v>470</v>
      </c>
      <c r="G143" s="57" t="s">
        <v>59</v>
      </c>
      <c r="H143" s="56"/>
      <c r="I143" s="58" t="s">
        <v>508</v>
      </c>
      <c r="J143" s="58" t="s">
        <v>74</v>
      </c>
    </row>
    <row r="144" spans="1:10" x14ac:dyDescent="0.2">
      <c r="A144" s="114"/>
      <c r="B144" s="112"/>
      <c r="C144" s="74"/>
      <c r="D144" s="74"/>
      <c r="E144" s="78"/>
      <c r="F144" s="93"/>
      <c r="G144" s="57"/>
      <c r="H144" s="56"/>
      <c r="I144" s="58"/>
      <c r="J144" s="58"/>
    </row>
    <row r="145" spans="1:10" ht="48" x14ac:dyDescent="0.2">
      <c r="A145" s="114" t="s">
        <v>179</v>
      </c>
      <c r="B145" s="112" t="s">
        <v>108</v>
      </c>
      <c r="C145" s="74" t="s">
        <v>292</v>
      </c>
      <c r="D145" s="74" t="s">
        <v>152</v>
      </c>
      <c r="E145" s="124" t="s">
        <v>512</v>
      </c>
      <c r="F145" s="94" t="s">
        <v>470</v>
      </c>
      <c r="G145" s="57" t="s">
        <v>59</v>
      </c>
      <c r="H145" s="56"/>
      <c r="I145" s="58" t="s">
        <v>508</v>
      </c>
      <c r="J145" s="58" t="s">
        <v>74</v>
      </c>
    </row>
    <row r="146" spans="1:10" x14ac:dyDescent="0.2">
      <c r="A146" s="114"/>
      <c r="B146" s="112"/>
      <c r="C146" s="74"/>
      <c r="D146" s="74"/>
      <c r="E146" s="81"/>
      <c r="F146" s="93"/>
      <c r="G146" s="57"/>
      <c r="H146" s="56"/>
      <c r="I146" s="58"/>
      <c r="J146" s="58"/>
    </row>
    <row r="147" spans="1:10" ht="48" x14ac:dyDescent="0.2">
      <c r="A147" s="114" t="s">
        <v>180</v>
      </c>
      <c r="B147" s="112" t="s">
        <v>131</v>
      </c>
      <c r="C147" s="74" t="s">
        <v>298</v>
      </c>
      <c r="D147" s="74" t="s">
        <v>153</v>
      </c>
      <c r="E147" s="124" t="s">
        <v>512</v>
      </c>
      <c r="F147" s="94" t="s">
        <v>470</v>
      </c>
      <c r="G147" s="57" t="s">
        <v>59</v>
      </c>
      <c r="H147" s="56"/>
      <c r="I147" s="58" t="s">
        <v>508</v>
      </c>
      <c r="J147" s="58" t="s">
        <v>74</v>
      </c>
    </row>
    <row r="148" spans="1:10" x14ac:dyDescent="0.2">
      <c r="A148" s="114"/>
      <c r="B148" s="112"/>
      <c r="C148" s="74"/>
      <c r="D148" s="74"/>
      <c r="E148" s="83"/>
      <c r="F148" s="93"/>
      <c r="G148" s="57"/>
      <c r="H148" s="56"/>
      <c r="I148" s="58"/>
      <c r="J148" s="58"/>
    </row>
    <row r="149" spans="1:10" ht="48" x14ac:dyDescent="0.2">
      <c r="A149" s="114" t="s">
        <v>181</v>
      </c>
      <c r="B149" s="112" t="s">
        <v>61</v>
      </c>
      <c r="C149" s="74" t="s">
        <v>300</v>
      </c>
      <c r="D149" s="74" t="s">
        <v>154</v>
      </c>
      <c r="E149" s="124" t="s">
        <v>512</v>
      </c>
      <c r="F149" s="94" t="s">
        <v>470</v>
      </c>
      <c r="G149" s="57" t="s">
        <v>59</v>
      </c>
      <c r="H149" s="56"/>
      <c r="I149" s="58" t="s">
        <v>508</v>
      </c>
      <c r="J149" s="58" t="s">
        <v>74</v>
      </c>
    </row>
    <row r="150" spans="1:10" x14ac:dyDescent="0.2">
      <c r="A150" s="114"/>
      <c r="B150" s="112"/>
      <c r="C150" s="74"/>
      <c r="D150" s="74"/>
      <c r="E150" s="78"/>
      <c r="F150" s="93"/>
      <c r="G150" s="57"/>
      <c r="H150" s="56"/>
      <c r="I150" s="58"/>
      <c r="J150" s="58"/>
    </row>
    <row r="151" spans="1:10" ht="48" x14ac:dyDescent="0.2">
      <c r="A151" s="114" t="s">
        <v>182</v>
      </c>
      <c r="B151" s="112" t="s">
        <v>61</v>
      </c>
      <c r="C151" s="74" t="s">
        <v>301</v>
      </c>
      <c r="D151" s="74" t="s">
        <v>155</v>
      </c>
      <c r="E151" s="124" t="s">
        <v>512</v>
      </c>
      <c r="F151" s="94" t="s">
        <v>470</v>
      </c>
      <c r="G151" s="57" t="s">
        <v>59</v>
      </c>
      <c r="H151" s="56"/>
      <c r="I151" s="58" t="s">
        <v>508</v>
      </c>
      <c r="J151" s="58" t="s">
        <v>74</v>
      </c>
    </row>
    <row r="152" spans="1:10" x14ac:dyDescent="0.2">
      <c r="A152" s="114"/>
      <c r="B152" s="112"/>
      <c r="C152" s="74"/>
      <c r="D152" s="74"/>
      <c r="E152" s="81"/>
      <c r="F152" s="93"/>
      <c r="G152" s="57"/>
      <c r="H152" s="56"/>
      <c r="I152" s="58"/>
      <c r="J152" s="58"/>
    </row>
    <row r="153" spans="1:10" ht="48" x14ac:dyDescent="0.2">
      <c r="A153" s="114" t="s">
        <v>183</v>
      </c>
      <c r="B153" s="112" t="s">
        <v>61</v>
      </c>
      <c r="C153" s="74" t="s">
        <v>302</v>
      </c>
      <c r="D153" s="74" t="s">
        <v>156</v>
      </c>
      <c r="E153" s="124" t="s">
        <v>512</v>
      </c>
      <c r="F153" s="94" t="s">
        <v>470</v>
      </c>
      <c r="G153" s="57" t="s">
        <v>59</v>
      </c>
      <c r="H153" s="56"/>
      <c r="I153" s="58" t="s">
        <v>508</v>
      </c>
      <c r="J153" s="58" t="s">
        <v>74</v>
      </c>
    </row>
    <row r="154" spans="1:10" x14ac:dyDescent="0.2">
      <c r="A154" s="114"/>
      <c r="B154" s="112"/>
      <c r="C154" s="74"/>
      <c r="D154" s="74"/>
      <c r="E154" s="81"/>
      <c r="F154" s="93"/>
      <c r="G154" s="57"/>
      <c r="H154" s="56"/>
      <c r="I154" s="58"/>
      <c r="J154" s="58"/>
    </row>
    <row r="155" spans="1:10" ht="48" x14ac:dyDescent="0.2">
      <c r="A155" s="114" t="s">
        <v>184</v>
      </c>
      <c r="B155" s="112" t="s">
        <v>131</v>
      </c>
      <c r="C155" s="74" t="s">
        <v>303</v>
      </c>
      <c r="D155" s="74" t="s">
        <v>157</v>
      </c>
      <c r="E155" s="124" t="s">
        <v>512</v>
      </c>
      <c r="F155" s="94" t="s">
        <v>470</v>
      </c>
      <c r="G155" s="57" t="s">
        <v>59</v>
      </c>
      <c r="H155" s="56"/>
      <c r="I155" s="58" t="s">
        <v>508</v>
      </c>
      <c r="J155" s="58" t="s">
        <v>74</v>
      </c>
    </row>
    <row r="156" spans="1:10" x14ac:dyDescent="0.2">
      <c r="A156" s="114"/>
      <c r="B156" s="112"/>
      <c r="C156" s="74"/>
      <c r="D156" s="74"/>
      <c r="E156" s="81"/>
      <c r="F156" s="93"/>
      <c r="G156" s="57"/>
      <c r="H156" s="56"/>
      <c r="I156" s="58"/>
      <c r="J156" s="58"/>
    </row>
    <row r="157" spans="1:10" ht="48" x14ac:dyDescent="0.2">
      <c r="A157" s="114" t="s">
        <v>185</v>
      </c>
      <c r="B157" s="112" t="s">
        <v>61</v>
      </c>
      <c r="C157" s="74" t="s">
        <v>304</v>
      </c>
      <c r="D157" s="74" t="s">
        <v>158</v>
      </c>
      <c r="E157" s="124" t="s">
        <v>512</v>
      </c>
      <c r="F157" s="94" t="s">
        <v>470</v>
      </c>
      <c r="G157" s="57" t="s">
        <v>59</v>
      </c>
      <c r="H157" s="56"/>
      <c r="I157" s="58" t="s">
        <v>508</v>
      </c>
      <c r="J157" s="58" t="s">
        <v>74</v>
      </c>
    </row>
    <row r="158" spans="1:10" x14ac:dyDescent="0.2">
      <c r="A158" s="114"/>
      <c r="B158" s="112"/>
      <c r="C158" s="74"/>
      <c r="D158" s="74"/>
      <c r="E158" s="79"/>
      <c r="F158" s="93"/>
      <c r="G158" s="57"/>
      <c r="H158" s="56"/>
      <c r="I158" s="58"/>
      <c r="J158" s="58"/>
    </row>
    <row r="159" spans="1:10" ht="48" x14ac:dyDescent="0.2">
      <c r="A159" s="114" t="s">
        <v>186</v>
      </c>
      <c r="B159" s="112" t="s">
        <v>61</v>
      </c>
      <c r="C159" s="74" t="s">
        <v>305</v>
      </c>
      <c r="D159" s="74" t="s">
        <v>159</v>
      </c>
      <c r="E159" s="124" t="s">
        <v>512</v>
      </c>
      <c r="F159" s="94" t="s">
        <v>470</v>
      </c>
      <c r="G159" s="57" t="s">
        <v>59</v>
      </c>
      <c r="H159" s="56"/>
      <c r="I159" s="58" t="s">
        <v>508</v>
      </c>
      <c r="J159" s="58" t="s">
        <v>74</v>
      </c>
    </row>
    <row r="160" spans="1:10" x14ac:dyDescent="0.2">
      <c r="A160" s="114"/>
      <c r="B160" s="112"/>
      <c r="C160" s="74"/>
      <c r="D160" s="74"/>
      <c r="E160" s="78"/>
      <c r="F160" s="93"/>
      <c r="G160" s="57"/>
      <c r="H160" s="56"/>
      <c r="I160" s="58"/>
      <c r="J160" s="58"/>
    </row>
    <row r="161" spans="1:10" ht="48" x14ac:dyDescent="0.2">
      <c r="A161" s="114" t="s">
        <v>187</v>
      </c>
      <c r="B161" s="112" t="s">
        <v>61</v>
      </c>
      <c r="C161" s="74" t="s">
        <v>306</v>
      </c>
      <c r="D161" s="74" t="s">
        <v>160</v>
      </c>
      <c r="E161" s="124" t="s">
        <v>512</v>
      </c>
      <c r="F161" s="94" t="s">
        <v>470</v>
      </c>
      <c r="G161" s="57" t="s">
        <v>59</v>
      </c>
      <c r="H161" s="56"/>
      <c r="I161" s="58" t="s">
        <v>508</v>
      </c>
      <c r="J161" s="58" t="s">
        <v>74</v>
      </c>
    </row>
    <row r="162" spans="1:10" x14ac:dyDescent="0.2">
      <c r="A162" s="114"/>
      <c r="B162" s="112"/>
      <c r="C162" s="74"/>
      <c r="D162" s="74"/>
      <c r="E162" s="81"/>
      <c r="F162" s="93"/>
      <c r="G162" s="57"/>
      <c r="H162" s="56"/>
      <c r="I162" s="58"/>
      <c r="J162" s="58"/>
    </row>
    <row r="163" spans="1:10" ht="48" x14ac:dyDescent="0.2">
      <c r="A163" s="114" t="s">
        <v>188</v>
      </c>
      <c r="B163" s="112" t="s">
        <v>131</v>
      </c>
      <c r="C163" s="74" t="s">
        <v>307</v>
      </c>
      <c r="D163" s="74" t="s">
        <v>161</v>
      </c>
      <c r="E163" s="124" t="s">
        <v>512</v>
      </c>
      <c r="F163" s="94" t="s">
        <v>470</v>
      </c>
      <c r="G163" s="57" t="s">
        <v>59</v>
      </c>
      <c r="H163" s="56"/>
      <c r="I163" s="58" t="s">
        <v>508</v>
      </c>
      <c r="J163" s="58" t="s">
        <v>74</v>
      </c>
    </row>
    <row r="164" spans="1:10" x14ac:dyDescent="0.2">
      <c r="A164" s="114"/>
      <c r="B164" s="112"/>
      <c r="C164" s="74"/>
      <c r="D164" s="74"/>
      <c r="E164" s="81"/>
      <c r="F164" s="93"/>
      <c r="G164" s="57"/>
      <c r="H164" s="56"/>
      <c r="I164" s="58"/>
      <c r="J164" s="58"/>
    </row>
    <row r="165" spans="1:10" ht="48" x14ac:dyDescent="0.2">
      <c r="A165" s="114" t="s">
        <v>189</v>
      </c>
      <c r="B165" s="112" t="s">
        <v>61</v>
      </c>
      <c r="C165" s="74" t="s">
        <v>308</v>
      </c>
      <c r="D165" s="74" t="s">
        <v>162</v>
      </c>
      <c r="E165" s="124" t="s">
        <v>512</v>
      </c>
      <c r="F165" s="94" t="s">
        <v>470</v>
      </c>
      <c r="G165" s="57" t="s">
        <v>59</v>
      </c>
      <c r="H165" s="56"/>
      <c r="I165" s="58" t="s">
        <v>508</v>
      </c>
      <c r="J165" s="58" t="s">
        <v>74</v>
      </c>
    </row>
    <row r="166" spans="1:10" x14ac:dyDescent="0.2">
      <c r="A166" s="114"/>
      <c r="B166" s="112"/>
      <c r="C166" s="74"/>
      <c r="D166" s="74"/>
      <c r="E166" s="78"/>
      <c r="F166" s="93"/>
      <c r="G166" s="57"/>
      <c r="H166" s="56"/>
      <c r="I166" s="58"/>
      <c r="J166" s="58"/>
    </row>
    <row r="167" spans="1:10" ht="48" x14ac:dyDescent="0.2">
      <c r="A167" s="114" t="s">
        <v>190</v>
      </c>
      <c r="B167" s="112" t="s">
        <v>61</v>
      </c>
      <c r="C167" s="74" t="s">
        <v>309</v>
      </c>
      <c r="D167" s="74" t="s">
        <v>162</v>
      </c>
      <c r="E167" s="124" t="s">
        <v>512</v>
      </c>
      <c r="F167" s="94" t="s">
        <v>470</v>
      </c>
      <c r="G167" s="57" t="s">
        <v>59</v>
      </c>
      <c r="H167" s="56"/>
      <c r="I167" s="58" t="s">
        <v>508</v>
      </c>
      <c r="J167" s="58" t="s">
        <v>74</v>
      </c>
    </row>
    <row r="168" spans="1:10" x14ac:dyDescent="0.2">
      <c r="A168" s="114"/>
      <c r="B168" s="112"/>
      <c r="C168" s="74"/>
      <c r="D168" s="74"/>
      <c r="E168" s="81"/>
      <c r="F168" s="93"/>
      <c r="G168" s="57"/>
      <c r="H168" s="56"/>
      <c r="I168" s="58"/>
      <c r="J168" s="58"/>
    </row>
    <row r="169" spans="1:10" ht="48" x14ac:dyDescent="0.2">
      <c r="A169" s="114" t="s">
        <v>191</v>
      </c>
      <c r="B169" s="112" t="s">
        <v>61</v>
      </c>
      <c r="C169" s="74" t="s">
        <v>310</v>
      </c>
      <c r="D169" s="74" t="s">
        <v>163</v>
      </c>
      <c r="E169" s="124" t="s">
        <v>512</v>
      </c>
      <c r="F169" s="94" t="s">
        <v>470</v>
      </c>
      <c r="G169" s="57" t="s">
        <v>59</v>
      </c>
      <c r="H169" s="56"/>
      <c r="I169" s="58" t="s">
        <v>508</v>
      </c>
      <c r="J169" s="58" t="s">
        <v>74</v>
      </c>
    </row>
    <row r="170" spans="1:10" x14ac:dyDescent="0.2">
      <c r="A170" s="114"/>
      <c r="B170" s="112"/>
      <c r="C170" s="74"/>
      <c r="D170" s="74"/>
      <c r="E170" s="81"/>
      <c r="F170" s="93"/>
      <c r="G170" s="57"/>
      <c r="H170" s="56"/>
      <c r="I170" s="58"/>
      <c r="J170" s="58"/>
    </row>
    <row r="171" spans="1:10" ht="48" x14ac:dyDescent="0.2">
      <c r="A171" s="114" t="s">
        <v>192</v>
      </c>
      <c r="B171" s="112" t="s">
        <v>61</v>
      </c>
      <c r="C171" s="74" t="s">
        <v>311</v>
      </c>
      <c r="D171" s="74" t="s">
        <v>164</v>
      </c>
      <c r="E171" s="124" t="s">
        <v>512</v>
      </c>
      <c r="F171" s="94" t="s">
        <v>470</v>
      </c>
      <c r="G171" s="57" t="s">
        <v>59</v>
      </c>
      <c r="H171" s="56"/>
      <c r="I171" s="58" t="s">
        <v>508</v>
      </c>
      <c r="J171" s="58" t="s">
        <v>74</v>
      </c>
    </row>
    <row r="172" spans="1:10" x14ac:dyDescent="0.2">
      <c r="A172" s="114"/>
      <c r="B172" s="112"/>
      <c r="C172" s="74"/>
      <c r="D172" s="74"/>
      <c r="E172" s="81"/>
      <c r="F172" s="93"/>
      <c r="G172" s="57"/>
      <c r="H172" s="56"/>
      <c r="I172" s="58"/>
      <c r="J172" s="58"/>
    </row>
    <row r="173" spans="1:10" ht="48" x14ac:dyDescent="0.2">
      <c r="A173" s="114" t="s">
        <v>193</v>
      </c>
      <c r="B173" s="112" t="s">
        <v>131</v>
      </c>
      <c r="C173" s="74" t="s">
        <v>331</v>
      </c>
      <c r="D173" s="74" t="s">
        <v>165</v>
      </c>
      <c r="E173" s="124" t="s">
        <v>512</v>
      </c>
      <c r="F173" s="94" t="s">
        <v>470</v>
      </c>
      <c r="G173" s="57" t="s">
        <v>59</v>
      </c>
      <c r="H173" s="56"/>
      <c r="I173" s="58" t="s">
        <v>508</v>
      </c>
      <c r="J173" s="58" t="s">
        <v>74</v>
      </c>
    </row>
    <row r="174" spans="1:10" x14ac:dyDescent="0.2">
      <c r="A174" s="114"/>
      <c r="B174" s="112"/>
      <c r="C174" s="74"/>
      <c r="D174" s="74"/>
      <c r="E174" s="81"/>
      <c r="F174" s="93"/>
      <c r="G174" s="57"/>
      <c r="H174" s="56"/>
      <c r="I174" s="58"/>
      <c r="J174" s="58"/>
    </row>
    <row r="175" spans="1:10" ht="48" x14ac:dyDescent="0.2">
      <c r="A175" s="114" t="s">
        <v>194</v>
      </c>
      <c r="B175" s="112" t="s">
        <v>131</v>
      </c>
      <c r="C175" s="74" t="s">
        <v>312</v>
      </c>
      <c r="D175" s="74" t="s">
        <v>166</v>
      </c>
      <c r="E175" s="124" t="s">
        <v>512</v>
      </c>
      <c r="F175" s="94" t="s">
        <v>470</v>
      </c>
      <c r="G175" s="57" t="s">
        <v>59</v>
      </c>
      <c r="H175" s="56"/>
      <c r="I175" s="58" t="s">
        <v>508</v>
      </c>
      <c r="J175" s="58" t="s">
        <v>74</v>
      </c>
    </row>
    <row r="176" spans="1:10" x14ac:dyDescent="0.2">
      <c r="A176" s="114"/>
      <c r="B176" s="112"/>
      <c r="C176" s="74"/>
      <c r="D176" s="74"/>
      <c r="E176" s="78"/>
      <c r="F176" s="93"/>
      <c r="G176" s="57"/>
      <c r="H176" s="56"/>
      <c r="I176" s="58"/>
      <c r="J176" s="58"/>
    </row>
    <row r="177" spans="1:10" ht="48" x14ac:dyDescent="0.2">
      <c r="A177" s="114" t="s">
        <v>195</v>
      </c>
      <c r="B177" s="112" t="s">
        <v>131</v>
      </c>
      <c r="C177" s="74" t="s">
        <v>313</v>
      </c>
      <c r="D177" s="74" t="s">
        <v>167</v>
      </c>
      <c r="E177" s="124" t="s">
        <v>512</v>
      </c>
      <c r="F177" s="94" t="s">
        <v>470</v>
      </c>
      <c r="G177" s="57" t="s">
        <v>59</v>
      </c>
      <c r="H177" s="56"/>
      <c r="I177" s="58" t="s">
        <v>508</v>
      </c>
      <c r="J177" s="58" t="s">
        <v>74</v>
      </c>
    </row>
    <row r="178" spans="1:10" x14ac:dyDescent="0.2">
      <c r="A178" s="114"/>
      <c r="B178" s="112"/>
      <c r="C178" s="74"/>
      <c r="D178" s="74"/>
      <c r="E178" s="81"/>
      <c r="F178" s="93"/>
      <c r="G178" s="57"/>
      <c r="H178" s="56"/>
      <c r="I178" s="58"/>
      <c r="J178" s="58"/>
    </row>
    <row r="179" spans="1:10" ht="48" x14ac:dyDescent="0.2">
      <c r="A179" s="114" t="s">
        <v>196</v>
      </c>
      <c r="B179" s="112" t="s">
        <v>61</v>
      </c>
      <c r="C179" s="74" t="s">
        <v>314</v>
      </c>
      <c r="D179" s="74" t="s">
        <v>168</v>
      </c>
      <c r="E179" s="124" t="s">
        <v>512</v>
      </c>
      <c r="F179" s="94" t="s">
        <v>470</v>
      </c>
      <c r="G179" s="57" t="s">
        <v>59</v>
      </c>
      <c r="H179" s="56"/>
      <c r="I179" s="58" t="s">
        <v>508</v>
      </c>
      <c r="J179" s="58" t="s">
        <v>74</v>
      </c>
    </row>
    <row r="180" spans="1:10" x14ac:dyDescent="0.2">
      <c r="A180" s="114"/>
      <c r="B180" s="112"/>
      <c r="C180" s="74"/>
      <c r="D180" s="74"/>
      <c r="E180" s="82"/>
      <c r="F180" s="93"/>
      <c r="G180" s="57"/>
      <c r="H180" s="56"/>
      <c r="I180" s="58"/>
      <c r="J180" s="58"/>
    </row>
    <row r="181" spans="1:10" ht="48" x14ac:dyDescent="0.2">
      <c r="A181" s="114" t="s">
        <v>197</v>
      </c>
      <c r="B181" s="112" t="s">
        <v>131</v>
      </c>
      <c r="C181" s="74" t="s">
        <v>307</v>
      </c>
      <c r="D181" s="74" t="s">
        <v>169</v>
      </c>
      <c r="E181" s="124" t="s">
        <v>512</v>
      </c>
      <c r="F181" s="94" t="s">
        <v>470</v>
      </c>
      <c r="G181" s="57" t="s">
        <v>59</v>
      </c>
      <c r="H181" s="56"/>
      <c r="I181" s="58" t="s">
        <v>508</v>
      </c>
      <c r="J181" s="58" t="s">
        <v>74</v>
      </c>
    </row>
    <row r="182" spans="1:10" x14ac:dyDescent="0.2">
      <c r="A182" s="114"/>
      <c r="B182" s="112"/>
      <c r="C182" s="74"/>
      <c r="D182" s="74"/>
      <c r="E182" s="81"/>
      <c r="F182" s="93"/>
      <c r="G182" s="57"/>
      <c r="H182" s="56"/>
      <c r="I182" s="58"/>
      <c r="J182" s="58"/>
    </row>
    <row r="183" spans="1:10" ht="48" x14ac:dyDescent="0.2">
      <c r="A183" s="114" t="s">
        <v>198</v>
      </c>
      <c r="B183" s="112" t="s">
        <v>131</v>
      </c>
      <c r="C183" s="74" t="s">
        <v>315</v>
      </c>
      <c r="D183" s="74" t="s">
        <v>170</v>
      </c>
      <c r="E183" s="124" t="s">
        <v>512</v>
      </c>
      <c r="F183" s="94" t="s">
        <v>470</v>
      </c>
      <c r="G183" s="57" t="s">
        <v>59</v>
      </c>
      <c r="H183" s="56"/>
      <c r="I183" s="58" t="s">
        <v>508</v>
      </c>
      <c r="J183" s="58" t="s">
        <v>74</v>
      </c>
    </row>
    <row r="184" spans="1:10" x14ac:dyDescent="0.2">
      <c r="A184" s="114"/>
      <c r="B184" s="112"/>
      <c r="C184" s="74"/>
      <c r="D184" s="74"/>
      <c r="E184" s="81"/>
      <c r="F184" s="93"/>
      <c r="G184" s="57"/>
      <c r="H184" s="56"/>
      <c r="I184" s="58"/>
      <c r="J184" s="58"/>
    </row>
    <row r="185" spans="1:10" ht="48" x14ac:dyDescent="0.2">
      <c r="A185" s="114" t="s">
        <v>199</v>
      </c>
      <c r="B185" s="112" t="s">
        <v>131</v>
      </c>
      <c r="C185" s="74" t="s">
        <v>316</v>
      </c>
      <c r="D185" s="74" t="s">
        <v>171</v>
      </c>
      <c r="E185" s="124" t="s">
        <v>512</v>
      </c>
      <c r="F185" s="94" t="s">
        <v>470</v>
      </c>
      <c r="G185" s="57" t="s">
        <v>59</v>
      </c>
      <c r="H185" s="56"/>
      <c r="I185" s="58" t="s">
        <v>508</v>
      </c>
      <c r="J185" s="58" t="s">
        <v>74</v>
      </c>
    </row>
    <row r="186" spans="1:10" x14ac:dyDescent="0.2">
      <c r="A186" s="114"/>
      <c r="B186" s="112"/>
      <c r="C186" s="74"/>
      <c r="D186" s="74"/>
      <c r="E186" s="78"/>
      <c r="F186" s="93"/>
      <c r="G186" s="57"/>
      <c r="H186" s="56"/>
      <c r="I186" s="58"/>
      <c r="J186" s="58"/>
    </row>
    <row r="187" spans="1:10" ht="48" x14ac:dyDescent="0.2">
      <c r="A187" s="114" t="s">
        <v>200</v>
      </c>
      <c r="B187" s="112" t="s">
        <v>131</v>
      </c>
      <c r="C187" s="74" t="s">
        <v>317</v>
      </c>
      <c r="D187" s="74" t="s">
        <v>172</v>
      </c>
      <c r="E187" s="124" t="s">
        <v>512</v>
      </c>
      <c r="F187" s="94" t="s">
        <v>470</v>
      </c>
      <c r="G187" s="57" t="s">
        <v>59</v>
      </c>
      <c r="H187" s="56"/>
      <c r="I187" s="58" t="s">
        <v>508</v>
      </c>
      <c r="J187" s="58" t="s">
        <v>74</v>
      </c>
    </row>
    <row r="188" spans="1:10" x14ac:dyDescent="0.2">
      <c r="A188" s="114"/>
      <c r="B188" s="112"/>
      <c r="C188" s="74"/>
      <c r="D188" s="74"/>
      <c r="E188" s="81"/>
      <c r="F188" s="93"/>
      <c r="G188" s="57"/>
      <c r="H188" s="56"/>
      <c r="I188" s="58"/>
      <c r="J188" s="58"/>
    </row>
    <row r="189" spans="1:10" ht="48" x14ac:dyDescent="0.2">
      <c r="A189" s="114" t="s">
        <v>201</v>
      </c>
      <c r="B189" s="112" t="s">
        <v>131</v>
      </c>
      <c r="C189" s="74" t="s">
        <v>318</v>
      </c>
      <c r="D189" s="74" t="s">
        <v>173</v>
      </c>
      <c r="E189" s="124" t="s">
        <v>512</v>
      </c>
      <c r="F189" s="94" t="s">
        <v>470</v>
      </c>
      <c r="G189" s="57" t="s">
        <v>59</v>
      </c>
      <c r="H189" s="56"/>
      <c r="I189" s="58" t="s">
        <v>508</v>
      </c>
      <c r="J189" s="58" t="s">
        <v>74</v>
      </c>
    </row>
    <row r="190" spans="1:10" x14ac:dyDescent="0.2">
      <c r="A190" s="114"/>
      <c r="B190" s="112"/>
      <c r="C190" s="74"/>
      <c r="D190" s="74"/>
      <c r="E190" s="83"/>
      <c r="F190" s="93"/>
      <c r="G190" s="57"/>
      <c r="H190" s="56"/>
      <c r="I190" s="58"/>
      <c r="J190" s="58"/>
    </row>
    <row r="191" spans="1:10" ht="48" x14ac:dyDescent="0.2">
      <c r="A191" s="114" t="s">
        <v>202</v>
      </c>
      <c r="B191" s="112" t="s">
        <v>131</v>
      </c>
      <c r="C191" s="74" t="s">
        <v>319</v>
      </c>
      <c r="D191" s="74" t="s">
        <v>174</v>
      </c>
      <c r="E191" s="124" t="s">
        <v>512</v>
      </c>
      <c r="F191" s="94" t="s">
        <v>470</v>
      </c>
      <c r="G191" s="57" t="s">
        <v>59</v>
      </c>
      <c r="H191" s="56"/>
      <c r="I191" s="58" t="s">
        <v>508</v>
      </c>
      <c r="J191" s="58" t="s">
        <v>74</v>
      </c>
    </row>
    <row r="192" spans="1:10" x14ac:dyDescent="0.2">
      <c r="A192" s="114"/>
      <c r="B192" s="112"/>
      <c r="C192" s="74"/>
      <c r="D192" s="74"/>
      <c r="E192" s="78"/>
      <c r="F192" s="93"/>
      <c r="G192" s="57"/>
      <c r="H192" s="56"/>
      <c r="I192" s="58"/>
      <c r="J192" s="58"/>
    </row>
    <row r="193" spans="1:10" ht="48" x14ac:dyDescent="0.2">
      <c r="A193" s="114" t="s">
        <v>203</v>
      </c>
      <c r="B193" s="112" t="s">
        <v>61</v>
      </c>
      <c r="C193" s="74" t="s">
        <v>320</v>
      </c>
      <c r="D193" s="74" t="s">
        <v>153</v>
      </c>
      <c r="E193" s="124" t="s">
        <v>512</v>
      </c>
      <c r="F193" s="94" t="s">
        <v>470</v>
      </c>
      <c r="G193" s="57" t="s">
        <v>59</v>
      </c>
      <c r="H193" s="56"/>
      <c r="I193" s="58" t="s">
        <v>508</v>
      </c>
      <c r="J193" s="58" t="s">
        <v>74</v>
      </c>
    </row>
    <row r="194" spans="1:10" x14ac:dyDescent="0.2">
      <c r="A194" s="114"/>
      <c r="B194" s="112"/>
      <c r="C194" s="74"/>
      <c r="D194" s="74"/>
      <c r="E194" s="81"/>
      <c r="F194" s="93"/>
      <c r="G194" s="57"/>
      <c r="H194" s="56"/>
      <c r="I194" s="58"/>
      <c r="J194" s="58"/>
    </row>
    <row r="195" spans="1:10" ht="48" x14ac:dyDescent="0.2">
      <c r="A195" s="114" t="s">
        <v>204</v>
      </c>
      <c r="B195" s="112" t="s">
        <v>61</v>
      </c>
      <c r="C195" s="74" t="s">
        <v>321</v>
      </c>
      <c r="D195" s="74" t="s">
        <v>175</v>
      </c>
      <c r="E195" s="124" t="s">
        <v>512</v>
      </c>
      <c r="F195" s="94" t="s">
        <v>470</v>
      </c>
      <c r="G195" s="57" t="s">
        <v>59</v>
      </c>
      <c r="H195" s="56"/>
      <c r="I195" s="58" t="s">
        <v>508</v>
      </c>
      <c r="J195" s="58" t="s">
        <v>74</v>
      </c>
    </row>
    <row r="196" spans="1:10" x14ac:dyDescent="0.2">
      <c r="A196" s="114"/>
      <c r="B196" s="112"/>
      <c r="C196" s="74"/>
      <c r="D196" s="74"/>
      <c r="E196" s="81"/>
      <c r="F196" s="93"/>
      <c r="G196" s="57"/>
      <c r="H196" s="56"/>
      <c r="I196" s="58"/>
      <c r="J196" s="58"/>
    </row>
    <row r="197" spans="1:10" ht="48" x14ac:dyDescent="0.2">
      <c r="A197" s="114" t="s">
        <v>205</v>
      </c>
      <c r="B197" s="112" t="s">
        <v>108</v>
      </c>
      <c r="C197" s="74" t="s">
        <v>322</v>
      </c>
      <c r="D197" s="74" t="s">
        <v>153</v>
      </c>
      <c r="E197" s="124" t="s">
        <v>512</v>
      </c>
      <c r="F197" s="94" t="s">
        <v>470</v>
      </c>
      <c r="G197" s="57" t="s">
        <v>59</v>
      </c>
      <c r="H197" s="56"/>
      <c r="I197" s="58" t="s">
        <v>508</v>
      </c>
      <c r="J197" s="58" t="s">
        <v>74</v>
      </c>
    </row>
    <row r="198" spans="1:10" x14ac:dyDescent="0.2">
      <c r="A198" s="114"/>
      <c r="B198" s="112"/>
      <c r="C198" s="74"/>
      <c r="D198" s="74"/>
      <c r="E198" s="81"/>
      <c r="F198" s="93"/>
      <c r="G198" s="57"/>
      <c r="H198" s="56"/>
      <c r="I198" s="58"/>
      <c r="J198" s="58"/>
    </row>
    <row r="199" spans="1:10" ht="48" x14ac:dyDescent="0.2">
      <c r="A199" s="114" t="s">
        <v>206</v>
      </c>
      <c r="B199" s="112" t="s">
        <v>131</v>
      </c>
      <c r="C199" s="74" t="s">
        <v>323</v>
      </c>
      <c r="D199" s="74" t="s">
        <v>163</v>
      </c>
      <c r="E199" s="124" t="s">
        <v>512</v>
      </c>
      <c r="F199" s="94" t="s">
        <v>470</v>
      </c>
      <c r="G199" s="57" t="s">
        <v>59</v>
      </c>
      <c r="H199" s="56"/>
      <c r="I199" s="58" t="s">
        <v>508</v>
      </c>
      <c r="J199" s="58" t="s">
        <v>74</v>
      </c>
    </row>
    <row r="200" spans="1:10" x14ac:dyDescent="0.2">
      <c r="A200" s="114"/>
      <c r="B200" s="112"/>
      <c r="C200" s="74"/>
      <c r="D200" s="74"/>
      <c r="E200" s="78"/>
      <c r="F200" s="93"/>
      <c r="G200" s="57"/>
      <c r="H200" s="56"/>
      <c r="I200" s="58"/>
      <c r="J200" s="58"/>
    </row>
    <row r="201" spans="1:10" ht="48" x14ac:dyDescent="0.2">
      <c r="A201" s="114" t="s">
        <v>207</v>
      </c>
      <c r="B201" s="112" t="s">
        <v>61</v>
      </c>
      <c r="C201" s="74" t="s">
        <v>324</v>
      </c>
      <c r="D201" s="74" t="s">
        <v>153</v>
      </c>
      <c r="E201" s="124" t="s">
        <v>512</v>
      </c>
      <c r="F201" s="94" t="s">
        <v>470</v>
      </c>
      <c r="G201" s="57" t="s">
        <v>59</v>
      </c>
      <c r="H201" s="56"/>
      <c r="I201" s="58" t="s">
        <v>508</v>
      </c>
      <c r="J201" s="58" t="s">
        <v>74</v>
      </c>
    </row>
    <row r="202" spans="1:10" x14ac:dyDescent="0.2">
      <c r="A202" s="114"/>
      <c r="B202" s="112"/>
      <c r="C202" s="74"/>
      <c r="D202" s="74"/>
      <c r="E202" s="81"/>
      <c r="F202" s="93"/>
      <c r="G202" s="57"/>
      <c r="H202" s="56"/>
      <c r="I202" s="58"/>
      <c r="J202" s="58"/>
    </row>
    <row r="203" spans="1:10" ht="48" x14ac:dyDescent="0.2">
      <c r="A203" s="114" t="s">
        <v>208</v>
      </c>
      <c r="B203" s="112" t="s">
        <v>61</v>
      </c>
      <c r="C203" s="74" t="s">
        <v>325</v>
      </c>
      <c r="D203" s="74" t="s">
        <v>176</v>
      </c>
      <c r="E203" s="124" t="s">
        <v>512</v>
      </c>
      <c r="F203" s="94" t="s">
        <v>470</v>
      </c>
      <c r="G203" s="57" t="s">
        <v>59</v>
      </c>
      <c r="H203" s="56"/>
      <c r="I203" s="58" t="s">
        <v>508</v>
      </c>
      <c r="J203" s="58" t="s">
        <v>74</v>
      </c>
    </row>
    <row r="204" spans="1:10" x14ac:dyDescent="0.2">
      <c r="A204" s="114"/>
      <c r="B204" s="112"/>
      <c r="C204" s="74"/>
      <c r="D204" s="74"/>
      <c r="E204" s="81"/>
      <c r="F204" s="93"/>
      <c r="G204" s="57"/>
      <c r="H204" s="56"/>
      <c r="I204" s="58"/>
      <c r="J204" s="58"/>
    </row>
    <row r="205" spans="1:10" ht="48" x14ac:dyDescent="0.2">
      <c r="A205" s="114" t="s">
        <v>209</v>
      </c>
      <c r="B205" s="112" t="s">
        <v>108</v>
      </c>
      <c r="C205" s="76" t="s">
        <v>326</v>
      </c>
      <c r="D205" s="76" t="s">
        <v>176</v>
      </c>
      <c r="E205" s="124" t="s">
        <v>512</v>
      </c>
      <c r="F205" s="94" t="s">
        <v>470</v>
      </c>
      <c r="G205" s="57" t="s">
        <v>59</v>
      </c>
      <c r="H205" s="56"/>
      <c r="I205" s="58" t="s">
        <v>508</v>
      </c>
      <c r="J205" s="58" t="s">
        <v>74</v>
      </c>
    </row>
    <row r="206" spans="1:10" x14ac:dyDescent="0.2">
      <c r="A206" s="114"/>
      <c r="B206" s="112"/>
      <c r="C206" s="76"/>
      <c r="D206" s="76"/>
      <c r="E206" s="88"/>
      <c r="F206" s="93"/>
      <c r="G206" s="57"/>
      <c r="H206" s="56"/>
      <c r="I206" s="58"/>
      <c r="J206" s="58"/>
    </row>
    <row r="207" spans="1:10" x14ac:dyDescent="0.2">
      <c r="A207" s="114" t="s">
        <v>210</v>
      </c>
      <c r="B207" s="112" t="s">
        <v>61</v>
      </c>
      <c r="C207" s="74" t="s">
        <v>334</v>
      </c>
      <c r="D207" s="74" t="s">
        <v>335</v>
      </c>
      <c r="E207" s="88" t="s">
        <v>333</v>
      </c>
      <c r="F207" s="95">
        <v>895298246</v>
      </c>
      <c r="G207" s="57" t="s">
        <v>59</v>
      </c>
      <c r="H207" s="56"/>
      <c r="I207" s="58" t="s">
        <v>508</v>
      </c>
      <c r="J207" s="58" t="s">
        <v>74</v>
      </c>
    </row>
    <row r="208" spans="1:10" x14ac:dyDescent="0.2">
      <c r="A208" s="114"/>
      <c r="B208" s="112"/>
      <c r="C208" s="76"/>
      <c r="D208" s="74"/>
      <c r="E208" s="88"/>
      <c r="F208" s="95"/>
      <c r="G208" s="57"/>
      <c r="H208" s="56"/>
      <c r="I208" s="58"/>
      <c r="J208" s="58"/>
    </row>
    <row r="209" spans="1:10" x14ac:dyDescent="0.2">
      <c r="A209" s="114" t="s">
        <v>211</v>
      </c>
      <c r="B209" s="112" t="s">
        <v>108</v>
      </c>
      <c r="C209" s="76" t="s">
        <v>336</v>
      </c>
      <c r="D209" s="74" t="s">
        <v>337</v>
      </c>
      <c r="E209" s="89" t="s">
        <v>450</v>
      </c>
      <c r="F209" s="97">
        <v>659979615</v>
      </c>
      <c r="G209" s="57" t="s">
        <v>59</v>
      </c>
      <c r="H209" s="56"/>
      <c r="I209" s="58" t="s">
        <v>508</v>
      </c>
      <c r="J209" s="58" t="s">
        <v>74</v>
      </c>
    </row>
    <row r="210" spans="1:10" x14ac:dyDescent="0.2">
      <c r="A210" s="114"/>
      <c r="B210" s="112"/>
      <c r="C210" s="76"/>
      <c r="D210" s="74"/>
      <c r="E210" s="89"/>
      <c r="F210" s="97"/>
      <c r="G210" s="57"/>
      <c r="H210" s="56"/>
      <c r="I210" s="58"/>
      <c r="J210" s="58"/>
    </row>
    <row r="211" spans="1:10" ht="48" x14ac:dyDescent="0.2">
      <c r="A211" s="114" t="s">
        <v>212</v>
      </c>
      <c r="B211" s="112" t="s">
        <v>61</v>
      </c>
      <c r="C211" s="74" t="s">
        <v>338</v>
      </c>
      <c r="D211" s="74" t="s">
        <v>339</v>
      </c>
      <c r="E211" s="89" t="s">
        <v>451</v>
      </c>
      <c r="F211" s="97">
        <v>629394556</v>
      </c>
      <c r="G211" s="57" t="s">
        <v>59</v>
      </c>
      <c r="H211" s="56"/>
      <c r="I211" s="58" t="s">
        <v>508</v>
      </c>
      <c r="J211" s="58" t="s">
        <v>74</v>
      </c>
    </row>
    <row r="212" spans="1:10" x14ac:dyDescent="0.2">
      <c r="A212" s="114"/>
      <c r="B212" s="112"/>
      <c r="C212" s="74"/>
      <c r="D212" s="74"/>
      <c r="E212" s="89"/>
      <c r="F212" s="97"/>
      <c r="G212" s="57"/>
      <c r="H212" s="56"/>
      <c r="I212" s="58"/>
      <c r="J212" s="58"/>
    </row>
    <row r="213" spans="1:10" x14ac:dyDescent="0.2">
      <c r="A213" s="114" t="s">
        <v>213</v>
      </c>
      <c r="B213" s="112" t="s">
        <v>108</v>
      </c>
      <c r="C213" s="74" t="s">
        <v>340</v>
      </c>
      <c r="D213" s="74" t="s">
        <v>341</v>
      </c>
      <c r="E213" s="89" t="s">
        <v>452</v>
      </c>
      <c r="F213" s="97">
        <v>922838442</v>
      </c>
      <c r="G213" s="57" t="s">
        <v>59</v>
      </c>
      <c r="H213" s="56"/>
      <c r="I213" s="58" t="s">
        <v>508</v>
      </c>
      <c r="J213" s="58" t="s">
        <v>74</v>
      </c>
    </row>
    <row r="214" spans="1:10" x14ac:dyDescent="0.2">
      <c r="A214" s="114"/>
      <c r="B214" s="112"/>
      <c r="C214" s="74"/>
      <c r="D214" s="74"/>
      <c r="E214" s="89"/>
      <c r="F214" s="97"/>
      <c r="G214" s="57"/>
      <c r="H214" s="56"/>
      <c r="I214" s="58"/>
      <c r="J214" s="58"/>
    </row>
    <row r="215" spans="1:10" ht="48" x14ac:dyDescent="0.2">
      <c r="A215" s="114" t="s">
        <v>214</v>
      </c>
      <c r="B215" s="112" t="s">
        <v>61</v>
      </c>
      <c r="C215" s="75" t="s">
        <v>342</v>
      </c>
      <c r="D215" s="74" t="s">
        <v>343</v>
      </c>
      <c r="E215" s="89" t="s">
        <v>453</v>
      </c>
      <c r="F215" s="97">
        <v>989149644</v>
      </c>
      <c r="G215" s="57" t="s">
        <v>59</v>
      </c>
      <c r="H215" s="56"/>
      <c r="I215" s="58" t="s">
        <v>508</v>
      </c>
      <c r="J215" s="58" t="s">
        <v>74</v>
      </c>
    </row>
    <row r="216" spans="1:10" x14ac:dyDescent="0.2">
      <c r="A216" s="114"/>
      <c r="B216" s="112"/>
      <c r="C216" s="75"/>
      <c r="D216" s="74"/>
      <c r="E216" s="89"/>
      <c r="F216" s="97"/>
      <c r="G216" s="57"/>
      <c r="H216" s="56"/>
      <c r="I216" s="58"/>
      <c r="J216" s="58"/>
    </row>
    <row r="217" spans="1:10" ht="48" x14ac:dyDescent="0.2">
      <c r="A217" s="114" t="s">
        <v>215</v>
      </c>
      <c r="B217" s="112" t="s">
        <v>108</v>
      </c>
      <c r="C217" s="75" t="s">
        <v>344</v>
      </c>
      <c r="D217" s="74" t="s">
        <v>345</v>
      </c>
      <c r="E217" s="89" t="s">
        <v>454</v>
      </c>
      <c r="F217" s="97">
        <v>848591638</v>
      </c>
      <c r="G217" s="57" t="s">
        <v>59</v>
      </c>
      <c r="H217" s="56"/>
      <c r="I217" s="58" t="s">
        <v>508</v>
      </c>
      <c r="J217" s="58" t="s">
        <v>74</v>
      </c>
    </row>
    <row r="218" spans="1:10" x14ac:dyDescent="0.2">
      <c r="A218" s="114"/>
      <c r="B218" s="112"/>
      <c r="C218" s="75"/>
      <c r="D218" s="74"/>
      <c r="E218" s="89"/>
      <c r="F218" s="97"/>
      <c r="G218" s="57"/>
      <c r="H218" s="56"/>
      <c r="I218" s="58"/>
      <c r="J218" s="58"/>
    </row>
    <row r="219" spans="1:10" x14ac:dyDescent="0.2">
      <c r="A219" s="114" t="s">
        <v>216</v>
      </c>
      <c r="B219" s="112" t="s">
        <v>131</v>
      </c>
      <c r="C219" s="75" t="s">
        <v>346</v>
      </c>
      <c r="D219" s="74" t="s">
        <v>347</v>
      </c>
      <c r="E219" s="89" t="s">
        <v>455</v>
      </c>
      <c r="F219" s="97">
        <v>863698739</v>
      </c>
      <c r="G219" s="57" t="s">
        <v>59</v>
      </c>
      <c r="H219" s="56"/>
      <c r="I219" s="58" t="s">
        <v>508</v>
      </c>
      <c r="J219" s="58" t="s">
        <v>74</v>
      </c>
    </row>
    <row r="220" spans="1:10" x14ac:dyDescent="0.2">
      <c r="A220" s="114"/>
      <c r="B220" s="112"/>
      <c r="C220" s="75"/>
      <c r="D220" s="74"/>
      <c r="E220" s="89"/>
      <c r="F220" s="96"/>
      <c r="G220" s="57"/>
      <c r="H220" s="56"/>
      <c r="I220" s="58"/>
      <c r="J220" s="58"/>
    </row>
    <row r="221" spans="1:10" ht="48" x14ac:dyDescent="0.2">
      <c r="A221" s="114" t="s">
        <v>217</v>
      </c>
      <c r="B221" s="112" t="s">
        <v>108</v>
      </c>
      <c r="C221" s="75" t="s">
        <v>349</v>
      </c>
      <c r="D221" s="74" t="s">
        <v>348</v>
      </c>
      <c r="E221" s="89" t="s">
        <v>456</v>
      </c>
      <c r="F221" s="118">
        <v>971769279</v>
      </c>
      <c r="G221" s="57" t="s">
        <v>59</v>
      </c>
      <c r="H221" s="56"/>
      <c r="I221" s="58" t="s">
        <v>508</v>
      </c>
      <c r="J221" s="58" t="s">
        <v>74</v>
      </c>
    </row>
    <row r="222" spans="1:10" x14ac:dyDescent="0.2">
      <c r="A222" s="114"/>
      <c r="B222" s="112"/>
      <c r="C222" s="75"/>
      <c r="D222" s="74"/>
      <c r="E222" s="89"/>
      <c r="F222" s="118"/>
      <c r="G222" s="57"/>
      <c r="H222" s="56"/>
      <c r="I222" s="58"/>
      <c r="J222" s="58"/>
    </row>
    <row r="223" spans="1:10" ht="48" x14ac:dyDescent="0.2">
      <c r="A223" s="114" t="s">
        <v>218</v>
      </c>
      <c r="B223" s="112" t="s">
        <v>108</v>
      </c>
      <c r="C223" s="75" t="s">
        <v>350</v>
      </c>
      <c r="D223" s="74" t="s">
        <v>351</v>
      </c>
      <c r="E223" s="89" t="s">
        <v>457</v>
      </c>
      <c r="F223" s="119">
        <v>811613998</v>
      </c>
      <c r="G223" s="57" t="s">
        <v>59</v>
      </c>
      <c r="H223" s="56"/>
      <c r="I223" s="58" t="s">
        <v>508</v>
      </c>
      <c r="J223" s="58" t="s">
        <v>74</v>
      </c>
    </row>
    <row r="224" spans="1:10" x14ac:dyDescent="0.2">
      <c r="A224" s="114"/>
      <c r="B224" s="112"/>
      <c r="C224" s="75"/>
      <c r="D224" s="74"/>
      <c r="E224" s="89"/>
      <c r="F224" s="119"/>
      <c r="G224" s="57"/>
      <c r="H224" s="56"/>
      <c r="I224" s="58"/>
      <c r="J224" s="58"/>
    </row>
    <row r="225" spans="1:10" x14ac:dyDescent="0.2">
      <c r="A225" s="114" t="s">
        <v>219</v>
      </c>
      <c r="B225" s="112" t="s">
        <v>108</v>
      </c>
      <c r="C225" s="75" t="s">
        <v>352</v>
      </c>
      <c r="D225" s="74" t="s">
        <v>353</v>
      </c>
      <c r="E225" s="89" t="s">
        <v>458</v>
      </c>
      <c r="F225" s="119">
        <v>925919944</v>
      </c>
      <c r="G225" s="57" t="s">
        <v>59</v>
      </c>
      <c r="H225" s="56"/>
      <c r="I225" s="58" t="s">
        <v>508</v>
      </c>
      <c r="J225" s="58" t="s">
        <v>74</v>
      </c>
    </row>
    <row r="226" spans="1:10" x14ac:dyDescent="0.2">
      <c r="A226" s="114"/>
      <c r="B226" s="112"/>
      <c r="C226" s="75"/>
      <c r="D226" s="74"/>
      <c r="E226" s="89"/>
      <c r="F226" s="119"/>
      <c r="G226" s="57"/>
      <c r="H226" s="56"/>
      <c r="I226" s="58"/>
      <c r="J226" s="58"/>
    </row>
    <row r="227" spans="1:10" x14ac:dyDescent="0.2">
      <c r="A227" s="114" t="s">
        <v>220</v>
      </c>
      <c r="B227" s="112" t="s">
        <v>108</v>
      </c>
      <c r="C227" s="75" t="s">
        <v>354</v>
      </c>
      <c r="D227" s="74" t="s">
        <v>355</v>
      </c>
      <c r="E227" s="89" t="s">
        <v>459</v>
      </c>
      <c r="F227" s="119" t="s">
        <v>504</v>
      </c>
      <c r="G227" s="57" t="s">
        <v>59</v>
      </c>
      <c r="H227" s="56"/>
      <c r="I227" s="58" t="s">
        <v>508</v>
      </c>
      <c r="J227" s="58" t="s">
        <v>74</v>
      </c>
    </row>
    <row r="228" spans="1:10" x14ac:dyDescent="0.2">
      <c r="A228" s="114"/>
      <c r="B228" s="112"/>
      <c r="C228" s="75"/>
      <c r="D228" s="74"/>
      <c r="E228" s="89"/>
      <c r="F228" s="119"/>
      <c r="G228" s="57"/>
      <c r="H228" s="56"/>
      <c r="I228" s="58"/>
      <c r="J228" s="58"/>
    </row>
    <row r="229" spans="1:10" ht="48" x14ac:dyDescent="0.2">
      <c r="A229" s="114" t="s">
        <v>221</v>
      </c>
      <c r="B229" s="112" t="s">
        <v>108</v>
      </c>
      <c r="C229" s="75" t="s">
        <v>357</v>
      </c>
      <c r="D229" s="74" t="s">
        <v>356</v>
      </c>
      <c r="E229" s="89" t="s">
        <v>460</v>
      </c>
      <c r="F229" s="119">
        <v>824919551</v>
      </c>
      <c r="G229" s="57" t="s">
        <v>59</v>
      </c>
      <c r="H229" s="56"/>
      <c r="I229" s="58" t="s">
        <v>508</v>
      </c>
      <c r="J229" s="58" t="s">
        <v>74</v>
      </c>
    </row>
    <row r="230" spans="1:10" x14ac:dyDescent="0.2">
      <c r="A230" s="114"/>
      <c r="B230" s="112"/>
      <c r="C230" s="77"/>
      <c r="D230" s="74"/>
      <c r="E230" s="89"/>
      <c r="F230" s="120"/>
      <c r="G230" s="57"/>
      <c r="H230" s="56"/>
      <c r="I230" s="58"/>
      <c r="J230" s="58"/>
    </row>
    <row r="231" spans="1:10" ht="48" x14ac:dyDescent="0.2">
      <c r="A231" s="114" t="s">
        <v>222</v>
      </c>
      <c r="B231" s="112" t="s">
        <v>61</v>
      </c>
      <c r="C231" s="77" t="s">
        <v>359</v>
      </c>
      <c r="D231" s="74" t="s">
        <v>358</v>
      </c>
      <c r="E231" s="89" t="s">
        <v>461</v>
      </c>
      <c r="F231" s="120">
        <v>918726966</v>
      </c>
      <c r="G231" s="57" t="s">
        <v>59</v>
      </c>
      <c r="H231" s="56"/>
      <c r="I231" s="58" t="s">
        <v>508</v>
      </c>
      <c r="J231" s="58" t="s">
        <v>74</v>
      </c>
    </row>
    <row r="232" spans="1:10" x14ac:dyDescent="0.2">
      <c r="A232" s="114"/>
      <c r="B232" s="112"/>
      <c r="C232" s="77"/>
      <c r="D232" s="103"/>
      <c r="E232" s="89"/>
      <c r="F232" s="120"/>
      <c r="G232" s="57"/>
      <c r="H232" s="56"/>
      <c r="I232" s="58"/>
      <c r="J232" s="58"/>
    </row>
    <row r="233" spans="1:10" x14ac:dyDescent="0.2">
      <c r="A233" s="114" t="s">
        <v>223</v>
      </c>
      <c r="B233" s="112" t="s">
        <v>108</v>
      </c>
      <c r="C233" s="74" t="s">
        <v>360</v>
      </c>
      <c r="D233" s="103" t="s">
        <v>361</v>
      </c>
      <c r="E233" s="89" t="s">
        <v>465</v>
      </c>
      <c r="F233" s="119">
        <v>994645991</v>
      </c>
      <c r="G233" s="57" t="s">
        <v>59</v>
      </c>
      <c r="H233" s="56"/>
      <c r="I233" s="58" t="s">
        <v>508</v>
      </c>
      <c r="J233" s="58" t="s">
        <v>74</v>
      </c>
    </row>
    <row r="234" spans="1:10" x14ac:dyDescent="0.2">
      <c r="A234" s="114"/>
      <c r="B234" s="112"/>
      <c r="C234" s="74"/>
      <c r="D234" s="103"/>
      <c r="E234" s="89"/>
      <c r="F234" s="119"/>
      <c r="G234" s="57"/>
      <c r="H234" s="56"/>
      <c r="I234" s="58"/>
      <c r="J234" s="58"/>
    </row>
    <row r="235" spans="1:10" x14ac:dyDescent="0.2">
      <c r="A235" s="114" t="s">
        <v>224</v>
      </c>
      <c r="B235" s="112" t="s">
        <v>108</v>
      </c>
      <c r="C235" s="75" t="s">
        <v>363</v>
      </c>
      <c r="D235" s="103" t="s">
        <v>362</v>
      </c>
      <c r="E235" s="107" t="s">
        <v>464</v>
      </c>
      <c r="F235" s="119">
        <v>985350591</v>
      </c>
      <c r="G235" s="57" t="s">
        <v>59</v>
      </c>
      <c r="H235" s="56"/>
      <c r="I235" s="58" t="s">
        <v>508</v>
      </c>
      <c r="J235" s="58" t="s">
        <v>74</v>
      </c>
    </row>
    <row r="236" spans="1:10" x14ac:dyDescent="0.2">
      <c r="A236" s="114"/>
      <c r="B236" s="112"/>
      <c r="C236" s="75"/>
      <c r="D236" s="103"/>
      <c r="E236" s="107"/>
      <c r="F236" s="119"/>
      <c r="G236" s="57"/>
      <c r="H236" s="56"/>
      <c r="I236" s="58"/>
      <c r="J236" s="58"/>
    </row>
    <row r="237" spans="1:10" x14ac:dyDescent="0.2">
      <c r="A237" s="114" t="s">
        <v>225</v>
      </c>
      <c r="B237" s="112" t="s">
        <v>61</v>
      </c>
      <c r="C237" s="75" t="s">
        <v>364</v>
      </c>
      <c r="D237" s="103" t="s">
        <v>365</v>
      </c>
      <c r="E237" s="107" t="s">
        <v>463</v>
      </c>
      <c r="F237" s="119">
        <v>818441342</v>
      </c>
      <c r="G237" s="57" t="s">
        <v>59</v>
      </c>
      <c r="H237" s="56"/>
      <c r="I237" s="58" t="s">
        <v>508</v>
      </c>
      <c r="J237" s="58" t="s">
        <v>74</v>
      </c>
    </row>
    <row r="238" spans="1:10" x14ac:dyDescent="0.2">
      <c r="A238" s="114"/>
      <c r="B238" s="112"/>
      <c r="C238" s="75"/>
      <c r="D238" s="103"/>
      <c r="E238" s="107"/>
      <c r="F238" s="119"/>
      <c r="G238" s="57"/>
      <c r="H238" s="56"/>
      <c r="I238" s="58"/>
      <c r="J238" s="58"/>
    </row>
    <row r="239" spans="1:10" x14ac:dyDescent="0.2">
      <c r="A239" s="114" t="s">
        <v>226</v>
      </c>
      <c r="B239" s="112" t="s">
        <v>108</v>
      </c>
      <c r="C239" s="75" t="s">
        <v>366</v>
      </c>
      <c r="D239" s="103" t="s">
        <v>367</v>
      </c>
      <c r="E239" s="108" t="s">
        <v>462</v>
      </c>
      <c r="F239" s="119" t="s">
        <v>479</v>
      </c>
      <c r="G239" s="57" t="s">
        <v>59</v>
      </c>
      <c r="H239" s="56"/>
      <c r="I239" s="58" t="s">
        <v>508</v>
      </c>
      <c r="J239" s="58" t="s">
        <v>74</v>
      </c>
    </row>
    <row r="240" spans="1:10" x14ac:dyDescent="0.2">
      <c r="A240" s="114"/>
      <c r="B240" s="112"/>
      <c r="C240" s="75"/>
      <c r="D240" s="103"/>
      <c r="E240" s="108"/>
      <c r="F240" s="119"/>
      <c r="G240" s="57"/>
      <c r="H240" s="56"/>
      <c r="I240" s="58"/>
      <c r="J240" s="58"/>
    </row>
    <row r="241" spans="1:10" x14ac:dyDescent="0.2">
      <c r="A241" s="114" t="s">
        <v>227</v>
      </c>
      <c r="B241" s="112" t="s">
        <v>108</v>
      </c>
      <c r="C241" s="75" t="s">
        <v>368</v>
      </c>
      <c r="D241" s="103" t="s">
        <v>369</v>
      </c>
      <c r="E241" s="108" t="s">
        <v>466</v>
      </c>
      <c r="F241" s="119">
        <v>988588535</v>
      </c>
      <c r="G241" s="57" t="s">
        <v>59</v>
      </c>
      <c r="H241" s="56"/>
      <c r="I241" s="58" t="s">
        <v>508</v>
      </c>
      <c r="J241" s="58" t="s">
        <v>74</v>
      </c>
    </row>
    <row r="242" spans="1:10" x14ac:dyDescent="0.2">
      <c r="A242" s="114"/>
      <c r="B242" s="112"/>
      <c r="C242" s="75"/>
      <c r="D242" s="103"/>
      <c r="E242" s="108"/>
      <c r="F242" s="119"/>
      <c r="G242" s="57"/>
      <c r="H242" s="56"/>
      <c r="I242" s="58"/>
      <c r="J242" s="58"/>
    </row>
    <row r="243" spans="1:10" x14ac:dyDescent="0.2">
      <c r="A243" s="114" t="s">
        <v>228</v>
      </c>
      <c r="B243" s="112" t="s">
        <v>108</v>
      </c>
      <c r="C243" s="75" t="s">
        <v>371</v>
      </c>
      <c r="D243" s="103" t="s">
        <v>370</v>
      </c>
      <c r="E243" s="108" t="s">
        <v>523</v>
      </c>
      <c r="F243" s="119">
        <v>967136625</v>
      </c>
      <c r="G243" s="57" t="s">
        <v>59</v>
      </c>
      <c r="H243" s="56"/>
      <c r="I243" s="58" t="s">
        <v>508</v>
      </c>
      <c r="J243" s="58" t="s">
        <v>74</v>
      </c>
    </row>
    <row r="244" spans="1:10" x14ac:dyDescent="0.2">
      <c r="A244" s="114"/>
      <c r="B244" s="112"/>
      <c r="C244" s="75"/>
      <c r="D244" s="103"/>
      <c r="E244" s="108"/>
      <c r="F244" s="119"/>
      <c r="G244" s="57"/>
      <c r="H244" s="56"/>
      <c r="I244" s="58"/>
      <c r="J244" s="58"/>
    </row>
    <row r="245" spans="1:10" x14ac:dyDescent="0.2">
      <c r="A245" s="114" t="s">
        <v>229</v>
      </c>
      <c r="B245" s="112" t="s">
        <v>108</v>
      </c>
      <c r="C245" s="75" t="s">
        <v>372</v>
      </c>
      <c r="D245" s="103" t="s">
        <v>373</v>
      </c>
      <c r="E245" s="162" t="s">
        <v>467</v>
      </c>
      <c r="F245" s="119">
        <v>655426415</v>
      </c>
      <c r="G245" s="57" t="s">
        <v>59</v>
      </c>
      <c r="H245" s="56"/>
      <c r="I245" s="58" t="s">
        <v>508</v>
      </c>
      <c r="J245" s="58" t="s">
        <v>74</v>
      </c>
    </row>
    <row r="246" spans="1:10" x14ac:dyDescent="0.2">
      <c r="A246" s="114"/>
      <c r="B246" s="112"/>
      <c r="C246" s="75"/>
      <c r="D246" s="103"/>
      <c r="E246" s="163"/>
      <c r="F246" s="119"/>
      <c r="G246" s="57"/>
      <c r="H246" s="56"/>
      <c r="I246" s="58"/>
      <c r="J246" s="58"/>
    </row>
    <row r="247" spans="1:10" x14ac:dyDescent="0.2">
      <c r="A247" s="114" t="s">
        <v>230</v>
      </c>
      <c r="B247" s="112" t="s">
        <v>61</v>
      </c>
      <c r="C247" s="75" t="s">
        <v>375</v>
      </c>
      <c r="D247" s="103" t="s">
        <v>374</v>
      </c>
      <c r="E247" s="89" t="s">
        <v>474</v>
      </c>
      <c r="F247" s="119">
        <v>619202753</v>
      </c>
      <c r="G247" s="57" t="s">
        <v>59</v>
      </c>
      <c r="H247" s="56"/>
      <c r="I247" s="58" t="s">
        <v>508</v>
      </c>
      <c r="J247" s="58" t="s">
        <v>74</v>
      </c>
    </row>
    <row r="248" spans="1:10" x14ac:dyDescent="0.2">
      <c r="A248" s="114"/>
      <c r="B248" s="112"/>
      <c r="C248" s="75"/>
      <c r="D248" s="103"/>
      <c r="E248" s="89"/>
      <c r="F248" s="119"/>
      <c r="G248" s="57"/>
      <c r="H248" s="56"/>
      <c r="I248" s="58"/>
      <c r="J248" s="58"/>
    </row>
    <row r="249" spans="1:10" ht="48" x14ac:dyDescent="0.2">
      <c r="A249" s="114" t="s">
        <v>231</v>
      </c>
      <c r="B249" s="112" t="s">
        <v>61</v>
      </c>
      <c r="C249" s="75" t="s">
        <v>376</v>
      </c>
      <c r="D249" s="103" t="s">
        <v>377</v>
      </c>
      <c r="E249" s="89" t="s">
        <v>478</v>
      </c>
      <c r="F249" s="119">
        <v>982820742</v>
      </c>
      <c r="G249" s="57" t="s">
        <v>59</v>
      </c>
      <c r="H249" s="56"/>
      <c r="I249" s="58" t="s">
        <v>508</v>
      </c>
      <c r="J249" s="58" t="s">
        <v>74</v>
      </c>
    </row>
    <row r="250" spans="1:10" x14ac:dyDescent="0.2">
      <c r="A250" s="114"/>
      <c r="B250" s="112"/>
      <c r="C250" s="75"/>
      <c r="D250" s="103"/>
      <c r="E250" s="89"/>
      <c r="F250" s="119"/>
      <c r="G250" s="57"/>
      <c r="H250" s="56"/>
      <c r="I250" s="58"/>
      <c r="J250" s="58"/>
    </row>
    <row r="251" spans="1:10" x14ac:dyDescent="0.2">
      <c r="A251" s="114" t="s">
        <v>232</v>
      </c>
      <c r="B251" s="112" t="s">
        <v>108</v>
      </c>
      <c r="C251" s="75" t="s">
        <v>379</v>
      </c>
      <c r="D251" s="103" t="s">
        <v>378</v>
      </c>
      <c r="E251" s="89" t="s">
        <v>475</v>
      </c>
      <c r="F251" s="119">
        <v>899213310</v>
      </c>
      <c r="G251" s="57" t="s">
        <v>59</v>
      </c>
      <c r="H251" s="56"/>
      <c r="I251" s="58" t="s">
        <v>508</v>
      </c>
      <c r="J251" s="58" t="s">
        <v>74</v>
      </c>
    </row>
    <row r="252" spans="1:10" x14ac:dyDescent="0.2">
      <c r="A252" s="114"/>
      <c r="B252" s="112"/>
      <c r="C252" s="75"/>
      <c r="D252" s="103"/>
      <c r="E252" s="89"/>
      <c r="F252" s="119"/>
      <c r="G252" s="57"/>
      <c r="H252" s="56"/>
      <c r="I252" s="58"/>
      <c r="J252" s="58"/>
    </row>
    <row r="253" spans="1:10" ht="48" x14ac:dyDescent="0.2">
      <c r="A253" s="114" t="s">
        <v>233</v>
      </c>
      <c r="B253" s="112" t="s">
        <v>131</v>
      </c>
      <c r="C253" s="75" t="s">
        <v>357</v>
      </c>
      <c r="D253" s="103" t="s">
        <v>380</v>
      </c>
      <c r="E253" s="89" t="s">
        <v>468</v>
      </c>
      <c r="F253" s="119" t="s">
        <v>480</v>
      </c>
      <c r="G253" s="57" t="s">
        <v>59</v>
      </c>
      <c r="H253" s="56"/>
      <c r="I253" s="58" t="s">
        <v>508</v>
      </c>
      <c r="J253" s="58" t="s">
        <v>74</v>
      </c>
    </row>
    <row r="254" spans="1:10" x14ac:dyDescent="0.2">
      <c r="A254" s="114"/>
      <c r="B254" s="112"/>
      <c r="C254" s="75"/>
      <c r="D254" s="103"/>
      <c r="E254" s="89"/>
      <c r="F254" s="119"/>
      <c r="G254" s="57"/>
      <c r="H254" s="56"/>
      <c r="I254" s="58"/>
      <c r="J254" s="58"/>
    </row>
    <row r="255" spans="1:10" x14ac:dyDescent="0.2">
      <c r="A255" s="114" t="s">
        <v>234</v>
      </c>
      <c r="B255" s="112" t="s">
        <v>61</v>
      </c>
      <c r="C255" s="75" t="s">
        <v>382</v>
      </c>
      <c r="D255" s="103" t="s">
        <v>381</v>
      </c>
      <c r="E255" s="89" t="s">
        <v>476</v>
      </c>
      <c r="F255" s="119">
        <v>813419895</v>
      </c>
      <c r="G255" s="57" t="s">
        <v>59</v>
      </c>
      <c r="H255" s="56"/>
      <c r="I255" s="58" t="s">
        <v>508</v>
      </c>
      <c r="J255" s="58" t="s">
        <v>74</v>
      </c>
    </row>
    <row r="256" spans="1:10" x14ac:dyDescent="0.2">
      <c r="A256" s="114"/>
      <c r="B256" s="112"/>
      <c r="C256" s="75"/>
      <c r="D256" s="103"/>
      <c r="E256" s="89"/>
      <c r="F256" s="119"/>
      <c r="G256" s="57"/>
      <c r="H256" s="56"/>
      <c r="I256" s="58"/>
      <c r="J256" s="58"/>
    </row>
    <row r="257" spans="1:10" x14ac:dyDescent="0.2">
      <c r="A257" s="114" t="s">
        <v>235</v>
      </c>
      <c r="B257" s="112" t="s">
        <v>61</v>
      </c>
      <c r="C257" s="75" t="s">
        <v>383</v>
      </c>
      <c r="D257" s="103" t="s">
        <v>384</v>
      </c>
      <c r="E257" s="88" t="s">
        <v>469</v>
      </c>
      <c r="F257" s="119">
        <v>926596919</v>
      </c>
      <c r="G257" s="57" t="s">
        <v>59</v>
      </c>
      <c r="H257" s="56"/>
      <c r="I257" s="58" t="s">
        <v>508</v>
      </c>
      <c r="J257" s="58" t="s">
        <v>74</v>
      </c>
    </row>
    <row r="258" spans="1:10" x14ac:dyDescent="0.2">
      <c r="A258" s="114"/>
      <c r="B258" s="112"/>
      <c r="C258" s="75"/>
      <c r="D258" s="103"/>
      <c r="E258" s="88"/>
      <c r="F258" s="119"/>
      <c r="G258" s="57"/>
      <c r="H258" s="56"/>
      <c r="I258" s="58"/>
      <c r="J258" s="58"/>
    </row>
    <row r="259" spans="1:10" x14ac:dyDescent="0.2">
      <c r="A259" s="114" t="s">
        <v>236</v>
      </c>
      <c r="B259" s="112" t="s">
        <v>131</v>
      </c>
      <c r="C259" s="75" t="s">
        <v>386</v>
      </c>
      <c r="D259" s="103" t="s">
        <v>385</v>
      </c>
      <c r="E259" s="88" t="s">
        <v>469</v>
      </c>
      <c r="F259" s="119">
        <v>817553018</v>
      </c>
      <c r="G259" s="57" t="s">
        <v>59</v>
      </c>
      <c r="H259" s="56"/>
      <c r="I259" s="58" t="s">
        <v>508</v>
      </c>
      <c r="J259" s="58" t="s">
        <v>74</v>
      </c>
    </row>
    <row r="260" spans="1:10" x14ac:dyDescent="0.2">
      <c r="A260" s="114"/>
      <c r="B260" s="112"/>
      <c r="C260" s="75"/>
      <c r="D260" s="103"/>
      <c r="E260" s="88"/>
      <c r="F260" s="119"/>
      <c r="G260" s="57"/>
      <c r="H260" s="56"/>
      <c r="I260" s="58"/>
      <c r="J260" s="58"/>
    </row>
    <row r="261" spans="1:10" x14ac:dyDescent="0.2">
      <c r="A261" s="114" t="s">
        <v>237</v>
      </c>
      <c r="B261" s="112" t="s">
        <v>61</v>
      </c>
      <c r="C261" s="75" t="s">
        <v>387</v>
      </c>
      <c r="D261" s="103" t="s">
        <v>388</v>
      </c>
      <c r="E261" s="89" t="s">
        <v>473</v>
      </c>
      <c r="F261" s="119">
        <v>814933882</v>
      </c>
      <c r="G261" s="57" t="s">
        <v>59</v>
      </c>
      <c r="H261" s="56"/>
      <c r="I261" s="58" t="s">
        <v>508</v>
      </c>
      <c r="J261" s="58" t="s">
        <v>74</v>
      </c>
    </row>
    <row r="262" spans="1:10" x14ac:dyDescent="0.2">
      <c r="A262" s="114"/>
      <c r="B262" s="112"/>
      <c r="C262" s="75"/>
      <c r="D262" s="103"/>
      <c r="E262" s="89"/>
      <c r="F262" s="119"/>
      <c r="G262" s="57"/>
      <c r="H262" s="56"/>
      <c r="I262" s="58"/>
      <c r="J262" s="58"/>
    </row>
    <row r="263" spans="1:10" x14ac:dyDescent="0.2">
      <c r="A263" s="114" t="s">
        <v>238</v>
      </c>
      <c r="B263" s="112" t="s">
        <v>61</v>
      </c>
      <c r="C263" s="75" t="s">
        <v>389</v>
      </c>
      <c r="D263" s="103" t="s">
        <v>390</v>
      </c>
      <c r="E263" s="89" t="s">
        <v>472</v>
      </c>
      <c r="F263" s="119">
        <v>924562788</v>
      </c>
      <c r="G263" s="57" t="s">
        <v>59</v>
      </c>
      <c r="H263" s="56"/>
      <c r="I263" s="58" t="s">
        <v>508</v>
      </c>
      <c r="J263" s="58" t="s">
        <v>74</v>
      </c>
    </row>
    <row r="264" spans="1:10" x14ac:dyDescent="0.2">
      <c r="A264" s="114"/>
      <c r="B264" s="112"/>
      <c r="C264" s="75"/>
      <c r="D264" s="103"/>
      <c r="E264" s="89"/>
      <c r="F264" s="119"/>
      <c r="G264" s="57"/>
      <c r="H264" s="56"/>
      <c r="I264" s="58"/>
      <c r="J264" s="58"/>
    </row>
    <row r="265" spans="1:10" x14ac:dyDescent="0.2">
      <c r="A265" s="114" t="s">
        <v>239</v>
      </c>
      <c r="B265" s="112" t="s">
        <v>108</v>
      </c>
      <c r="C265" s="75" t="s">
        <v>392</v>
      </c>
      <c r="D265" s="103" t="s">
        <v>391</v>
      </c>
      <c r="E265" s="89" t="s">
        <v>471</v>
      </c>
      <c r="F265" s="119">
        <v>969056565</v>
      </c>
      <c r="G265" s="57" t="s">
        <v>59</v>
      </c>
      <c r="H265" s="56"/>
      <c r="I265" s="58" t="s">
        <v>508</v>
      </c>
      <c r="J265" s="58" t="s">
        <v>74</v>
      </c>
    </row>
    <row r="266" spans="1:10" x14ac:dyDescent="0.2">
      <c r="A266" s="114"/>
      <c r="B266" s="112"/>
      <c r="C266" s="75"/>
      <c r="D266" s="103"/>
      <c r="E266" s="89"/>
      <c r="F266" s="121"/>
      <c r="G266" s="57"/>
      <c r="H266" s="56"/>
      <c r="I266" s="58"/>
      <c r="J266" s="58"/>
    </row>
    <row r="267" spans="1:10" x14ac:dyDescent="0.2">
      <c r="A267" s="114" t="s">
        <v>240</v>
      </c>
      <c r="B267" s="112" t="s">
        <v>108</v>
      </c>
      <c r="C267" s="75" t="s">
        <v>393</v>
      </c>
      <c r="D267" s="103" t="s">
        <v>394</v>
      </c>
      <c r="E267" s="78" t="s">
        <v>470</v>
      </c>
      <c r="F267" s="94" t="s">
        <v>470</v>
      </c>
      <c r="G267" s="57" t="s">
        <v>59</v>
      </c>
      <c r="H267" s="56"/>
      <c r="I267" s="58" t="s">
        <v>508</v>
      </c>
      <c r="J267" s="58" t="s">
        <v>74</v>
      </c>
    </row>
    <row r="268" spans="1:10" x14ac:dyDescent="0.2">
      <c r="A268" s="114"/>
      <c r="B268" s="112"/>
      <c r="C268" s="75"/>
      <c r="D268" s="103"/>
      <c r="E268" s="78"/>
      <c r="F268" s="93"/>
      <c r="G268" s="57"/>
      <c r="H268" s="56"/>
      <c r="I268" s="58"/>
      <c r="J268" s="58"/>
    </row>
    <row r="269" spans="1:10" x14ac:dyDescent="0.2">
      <c r="A269" s="114" t="s">
        <v>241</v>
      </c>
      <c r="B269" s="112" t="s">
        <v>108</v>
      </c>
      <c r="C269" s="75" t="s">
        <v>344</v>
      </c>
      <c r="D269" s="103" t="s">
        <v>378</v>
      </c>
      <c r="E269" s="78" t="s">
        <v>470</v>
      </c>
      <c r="F269" s="94" t="s">
        <v>470</v>
      </c>
      <c r="G269" s="57" t="s">
        <v>59</v>
      </c>
      <c r="H269" s="56"/>
      <c r="I269" s="58" t="s">
        <v>508</v>
      </c>
      <c r="J269" s="58" t="s">
        <v>74</v>
      </c>
    </row>
    <row r="270" spans="1:10" x14ac:dyDescent="0.2">
      <c r="A270" s="114"/>
      <c r="B270" s="112"/>
      <c r="C270" s="75"/>
      <c r="D270" s="103"/>
      <c r="E270" s="78"/>
      <c r="F270" s="93"/>
      <c r="G270" s="57"/>
      <c r="H270" s="56"/>
      <c r="I270" s="58"/>
      <c r="J270" s="58"/>
    </row>
    <row r="271" spans="1:10" ht="48" x14ac:dyDescent="0.2">
      <c r="A271" s="114" t="s">
        <v>242</v>
      </c>
      <c r="B271" s="112" t="s">
        <v>108</v>
      </c>
      <c r="C271" s="75" t="s">
        <v>395</v>
      </c>
      <c r="D271" s="103" t="s">
        <v>396</v>
      </c>
      <c r="E271" s="86" t="s">
        <v>477</v>
      </c>
      <c r="F271" s="94" t="s">
        <v>470</v>
      </c>
      <c r="G271" s="57" t="s">
        <v>59</v>
      </c>
      <c r="H271" s="56"/>
      <c r="I271" s="58" t="s">
        <v>508</v>
      </c>
      <c r="J271" s="58" t="s">
        <v>74</v>
      </c>
    </row>
    <row r="272" spans="1:10" x14ac:dyDescent="0.2">
      <c r="A272" s="114"/>
      <c r="B272" s="112"/>
      <c r="C272" s="75"/>
      <c r="D272" s="103"/>
      <c r="E272" s="86"/>
      <c r="F272" s="93"/>
      <c r="G272" s="57"/>
      <c r="H272" s="56"/>
      <c r="I272" s="58"/>
      <c r="J272" s="58"/>
    </row>
    <row r="273" spans="1:10" ht="48" x14ac:dyDescent="0.2">
      <c r="A273" s="114" t="s">
        <v>243</v>
      </c>
      <c r="B273" s="112" t="s">
        <v>108</v>
      </c>
      <c r="C273" s="75" t="s">
        <v>397</v>
      </c>
      <c r="D273" s="103" t="s">
        <v>398</v>
      </c>
      <c r="E273" s="86" t="s">
        <v>477</v>
      </c>
      <c r="F273" s="94" t="s">
        <v>470</v>
      </c>
      <c r="G273" s="57" t="s">
        <v>59</v>
      </c>
      <c r="H273" s="56"/>
      <c r="I273" s="58" t="s">
        <v>508</v>
      </c>
      <c r="J273" s="58" t="s">
        <v>74</v>
      </c>
    </row>
    <row r="274" spans="1:10" x14ac:dyDescent="0.2">
      <c r="A274" s="114"/>
      <c r="B274" s="112"/>
      <c r="C274" s="75"/>
      <c r="D274" s="103"/>
      <c r="E274" s="86"/>
      <c r="F274" s="93"/>
      <c r="G274" s="57"/>
      <c r="H274" s="56"/>
      <c r="I274" s="58"/>
      <c r="J274" s="58"/>
    </row>
    <row r="275" spans="1:10" ht="48" x14ac:dyDescent="0.2">
      <c r="A275" s="114" t="s">
        <v>244</v>
      </c>
      <c r="B275" s="112" t="s">
        <v>61</v>
      </c>
      <c r="C275" s="75" t="s">
        <v>399</v>
      </c>
      <c r="D275" s="103" t="s">
        <v>400</v>
      </c>
      <c r="E275" s="86" t="s">
        <v>477</v>
      </c>
      <c r="F275" s="94" t="s">
        <v>470</v>
      </c>
      <c r="G275" s="57" t="s">
        <v>59</v>
      </c>
      <c r="H275" s="56"/>
      <c r="I275" s="58" t="s">
        <v>508</v>
      </c>
      <c r="J275" s="58" t="s">
        <v>74</v>
      </c>
    </row>
    <row r="276" spans="1:10" x14ac:dyDescent="0.2">
      <c r="A276" s="114"/>
      <c r="B276" s="112"/>
      <c r="C276" s="75"/>
      <c r="D276" s="103"/>
      <c r="E276" s="86"/>
      <c r="F276" s="93"/>
      <c r="G276" s="57"/>
      <c r="H276" s="56"/>
      <c r="I276" s="58"/>
      <c r="J276" s="58"/>
    </row>
    <row r="277" spans="1:10" ht="48" x14ac:dyDescent="0.2">
      <c r="A277" s="114" t="s">
        <v>245</v>
      </c>
      <c r="B277" s="112" t="s">
        <v>61</v>
      </c>
      <c r="C277" s="75" t="s">
        <v>401</v>
      </c>
      <c r="D277" s="103" t="s">
        <v>402</v>
      </c>
      <c r="E277" s="86" t="s">
        <v>477</v>
      </c>
      <c r="F277" s="94" t="s">
        <v>470</v>
      </c>
      <c r="G277" s="57" t="s">
        <v>59</v>
      </c>
      <c r="H277" s="56"/>
      <c r="I277" s="58" t="s">
        <v>508</v>
      </c>
      <c r="J277" s="58" t="s">
        <v>74</v>
      </c>
    </row>
    <row r="278" spans="1:10" x14ac:dyDescent="0.2">
      <c r="A278" s="114"/>
      <c r="B278" s="112"/>
      <c r="C278" s="75"/>
      <c r="D278" s="104"/>
      <c r="E278" s="86"/>
      <c r="F278" s="93"/>
      <c r="G278" s="57"/>
      <c r="H278" s="56"/>
      <c r="I278" s="58"/>
      <c r="J278" s="58"/>
    </row>
    <row r="279" spans="1:10" ht="48" x14ac:dyDescent="0.2">
      <c r="A279" s="114" t="s">
        <v>246</v>
      </c>
      <c r="B279" s="112" t="s">
        <v>61</v>
      </c>
      <c r="C279" s="75" t="s">
        <v>403</v>
      </c>
      <c r="D279" s="104" t="s">
        <v>400</v>
      </c>
      <c r="E279" s="86" t="s">
        <v>477</v>
      </c>
      <c r="F279" s="94" t="s">
        <v>470</v>
      </c>
      <c r="G279" s="57" t="s">
        <v>59</v>
      </c>
      <c r="H279" s="56"/>
      <c r="I279" s="58" t="s">
        <v>508</v>
      </c>
      <c r="J279" s="58" t="s">
        <v>74</v>
      </c>
    </row>
    <row r="280" spans="1:10" x14ac:dyDescent="0.2">
      <c r="A280" s="114"/>
      <c r="B280" s="112"/>
      <c r="C280" s="75"/>
      <c r="D280" s="104"/>
      <c r="E280" s="86"/>
      <c r="F280" s="93"/>
      <c r="G280" s="57"/>
      <c r="H280" s="56"/>
      <c r="I280" s="58"/>
      <c r="J280" s="58"/>
    </row>
    <row r="281" spans="1:10" ht="48" x14ac:dyDescent="0.2">
      <c r="A281" s="114" t="s">
        <v>247</v>
      </c>
      <c r="B281" s="112" t="s">
        <v>108</v>
      </c>
      <c r="C281" s="75" t="s">
        <v>404</v>
      </c>
      <c r="D281" s="104" t="s">
        <v>405</v>
      </c>
      <c r="E281" s="86" t="s">
        <v>477</v>
      </c>
      <c r="F281" s="94" t="s">
        <v>470</v>
      </c>
      <c r="G281" s="57" t="s">
        <v>59</v>
      </c>
      <c r="H281" s="56"/>
      <c r="I281" s="58" t="s">
        <v>508</v>
      </c>
      <c r="J281" s="58" t="s">
        <v>74</v>
      </c>
    </row>
    <row r="282" spans="1:10" x14ac:dyDescent="0.2">
      <c r="A282" s="114"/>
      <c r="B282" s="112"/>
      <c r="C282" s="75"/>
      <c r="D282" s="104"/>
      <c r="E282" s="86"/>
      <c r="F282" s="93"/>
      <c r="G282" s="57"/>
      <c r="H282" s="56"/>
      <c r="I282" s="58"/>
      <c r="J282" s="58"/>
    </row>
    <row r="283" spans="1:10" ht="48" x14ac:dyDescent="0.2">
      <c r="A283" s="114" t="s">
        <v>248</v>
      </c>
      <c r="B283" s="112" t="s">
        <v>108</v>
      </c>
      <c r="C283" s="75" t="s">
        <v>406</v>
      </c>
      <c r="D283" s="104" t="s">
        <v>407</v>
      </c>
      <c r="E283" s="86" t="s">
        <v>477</v>
      </c>
      <c r="F283" s="94" t="s">
        <v>470</v>
      </c>
      <c r="G283" s="57" t="s">
        <v>59</v>
      </c>
      <c r="H283" s="56"/>
      <c r="I283" s="58" t="s">
        <v>508</v>
      </c>
      <c r="J283" s="58" t="s">
        <v>74</v>
      </c>
    </row>
    <row r="284" spans="1:10" x14ac:dyDescent="0.2">
      <c r="A284" s="114"/>
      <c r="B284" s="112"/>
      <c r="C284" s="75"/>
      <c r="D284" s="104"/>
      <c r="E284" s="86"/>
      <c r="F284" s="93"/>
      <c r="G284" s="57"/>
      <c r="H284" s="56"/>
      <c r="I284" s="58"/>
      <c r="J284" s="58"/>
    </row>
    <row r="285" spans="1:10" ht="48" x14ac:dyDescent="0.2">
      <c r="A285" s="114" t="s">
        <v>249</v>
      </c>
      <c r="B285" s="112" t="s">
        <v>108</v>
      </c>
      <c r="C285" s="75" t="s">
        <v>408</v>
      </c>
      <c r="D285" s="104" t="s">
        <v>409</v>
      </c>
      <c r="E285" s="86" t="s">
        <v>477</v>
      </c>
      <c r="F285" s="94" t="s">
        <v>470</v>
      </c>
      <c r="G285" s="57" t="s">
        <v>59</v>
      </c>
      <c r="H285" s="56"/>
      <c r="I285" s="58" t="s">
        <v>508</v>
      </c>
      <c r="J285" s="58" t="s">
        <v>74</v>
      </c>
    </row>
    <row r="286" spans="1:10" x14ac:dyDescent="0.2">
      <c r="A286" s="114"/>
      <c r="B286" s="112"/>
      <c r="C286" s="75"/>
      <c r="D286" s="104"/>
      <c r="E286" s="86"/>
      <c r="F286" s="93"/>
      <c r="G286" s="57"/>
      <c r="H286" s="56"/>
      <c r="I286" s="58"/>
      <c r="J286" s="58"/>
    </row>
    <row r="287" spans="1:10" ht="48" x14ac:dyDescent="0.2">
      <c r="A287" s="114" t="s">
        <v>250</v>
      </c>
      <c r="B287" s="112" t="s">
        <v>61</v>
      </c>
      <c r="C287" s="75" t="s">
        <v>410</v>
      </c>
      <c r="D287" s="104" t="s">
        <v>411</v>
      </c>
      <c r="E287" s="86" t="s">
        <v>477</v>
      </c>
      <c r="F287" s="94" t="s">
        <v>470</v>
      </c>
      <c r="G287" s="57" t="s">
        <v>59</v>
      </c>
      <c r="H287" s="56"/>
      <c r="I287" s="58" t="s">
        <v>508</v>
      </c>
      <c r="J287" s="58" t="s">
        <v>74</v>
      </c>
    </row>
    <row r="288" spans="1:10" x14ac:dyDescent="0.2">
      <c r="A288" s="114"/>
      <c r="B288" s="112"/>
      <c r="C288" s="75"/>
      <c r="D288" s="104"/>
      <c r="E288" s="86"/>
      <c r="F288" s="93"/>
      <c r="G288" s="57"/>
      <c r="H288" s="56"/>
      <c r="I288" s="58"/>
      <c r="J288" s="58"/>
    </row>
    <row r="289" spans="1:10" ht="48" x14ac:dyDescent="0.2">
      <c r="A289" s="114" t="s">
        <v>251</v>
      </c>
      <c r="B289" s="112" t="s">
        <v>108</v>
      </c>
      <c r="C289" s="75" t="s">
        <v>412</v>
      </c>
      <c r="D289" s="104" t="s">
        <v>413</v>
      </c>
      <c r="E289" s="86" t="s">
        <v>477</v>
      </c>
      <c r="F289" s="94" t="s">
        <v>470</v>
      </c>
      <c r="G289" s="57" t="s">
        <v>59</v>
      </c>
      <c r="H289" s="56"/>
      <c r="I289" s="58" t="s">
        <v>508</v>
      </c>
      <c r="J289" s="58" t="s">
        <v>74</v>
      </c>
    </row>
    <row r="290" spans="1:10" x14ac:dyDescent="0.2">
      <c r="A290" s="114"/>
      <c r="B290" s="112"/>
      <c r="C290" s="75"/>
      <c r="D290" s="104"/>
      <c r="E290" s="86"/>
      <c r="F290" s="93"/>
      <c r="G290" s="57"/>
      <c r="H290" s="56"/>
      <c r="I290" s="58"/>
      <c r="J290" s="58"/>
    </row>
    <row r="291" spans="1:10" ht="48" x14ac:dyDescent="0.2">
      <c r="A291" s="114" t="s">
        <v>252</v>
      </c>
      <c r="B291" s="112" t="s">
        <v>108</v>
      </c>
      <c r="C291" s="75" t="s">
        <v>414</v>
      </c>
      <c r="D291" s="104" t="s">
        <v>415</v>
      </c>
      <c r="E291" s="86" t="s">
        <v>477</v>
      </c>
      <c r="F291" s="94" t="s">
        <v>470</v>
      </c>
      <c r="G291" s="57" t="s">
        <v>59</v>
      </c>
      <c r="H291" s="56"/>
      <c r="I291" s="58" t="s">
        <v>508</v>
      </c>
      <c r="J291" s="58" t="s">
        <v>74</v>
      </c>
    </row>
    <row r="292" spans="1:10" x14ac:dyDescent="0.2">
      <c r="A292" s="114"/>
      <c r="B292" s="112"/>
      <c r="C292" s="75"/>
      <c r="D292" s="104"/>
      <c r="E292" s="86"/>
      <c r="F292" s="93"/>
      <c r="G292" s="57"/>
      <c r="H292" s="56"/>
      <c r="I292" s="58"/>
      <c r="J292" s="58"/>
    </row>
    <row r="293" spans="1:10" ht="48" x14ac:dyDescent="0.2">
      <c r="A293" s="114" t="s">
        <v>253</v>
      </c>
      <c r="B293" s="112" t="s">
        <v>61</v>
      </c>
      <c r="C293" s="75" t="s">
        <v>416</v>
      </c>
      <c r="D293" s="103" t="s">
        <v>417</v>
      </c>
      <c r="E293" s="86" t="s">
        <v>477</v>
      </c>
      <c r="F293" s="94" t="s">
        <v>470</v>
      </c>
      <c r="G293" s="57" t="s">
        <v>59</v>
      </c>
      <c r="H293" s="56"/>
      <c r="I293" s="58" t="s">
        <v>508</v>
      </c>
      <c r="J293" s="58" t="s">
        <v>74</v>
      </c>
    </row>
    <row r="294" spans="1:10" x14ac:dyDescent="0.2">
      <c r="A294" s="114"/>
      <c r="B294" s="112"/>
      <c r="C294" s="75"/>
      <c r="D294" s="103"/>
      <c r="E294" s="86"/>
      <c r="F294" s="93"/>
      <c r="G294" s="57"/>
      <c r="H294" s="56"/>
      <c r="I294" s="58"/>
      <c r="J294" s="58"/>
    </row>
    <row r="295" spans="1:10" ht="48" x14ac:dyDescent="0.2">
      <c r="A295" s="114" t="s">
        <v>254</v>
      </c>
      <c r="B295" s="112" t="s">
        <v>61</v>
      </c>
      <c r="C295" s="75" t="s">
        <v>418</v>
      </c>
      <c r="D295" s="103" t="s">
        <v>419</v>
      </c>
      <c r="E295" s="86" t="s">
        <v>477</v>
      </c>
      <c r="F295" s="94" t="s">
        <v>470</v>
      </c>
      <c r="G295" s="57" t="s">
        <v>59</v>
      </c>
      <c r="H295" s="56"/>
      <c r="I295" s="58" t="s">
        <v>508</v>
      </c>
      <c r="J295" s="58" t="s">
        <v>74</v>
      </c>
    </row>
    <row r="296" spans="1:10" x14ac:dyDescent="0.2">
      <c r="A296" s="114"/>
      <c r="B296" s="112"/>
      <c r="C296" s="75"/>
      <c r="D296" s="103"/>
      <c r="E296" s="86"/>
      <c r="F296" s="93"/>
      <c r="G296" s="57"/>
      <c r="H296" s="56"/>
      <c r="I296" s="58"/>
      <c r="J296" s="58"/>
    </row>
    <row r="297" spans="1:10" ht="48" x14ac:dyDescent="0.2">
      <c r="A297" s="114" t="s">
        <v>255</v>
      </c>
      <c r="B297" s="112" t="s">
        <v>108</v>
      </c>
      <c r="C297" s="75" t="s">
        <v>420</v>
      </c>
      <c r="D297" s="103" t="s">
        <v>421</v>
      </c>
      <c r="E297" s="86" t="s">
        <v>477</v>
      </c>
      <c r="F297" s="94" t="s">
        <v>470</v>
      </c>
      <c r="G297" s="57" t="s">
        <v>59</v>
      </c>
      <c r="H297" s="56"/>
      <c r="I297" s="58" t="s">
        <v>508</v>
      </c>
      <c r="J297" s="58" t="s">
        <v>74</v>
      </c>
    </row>
    <row r="298" spans="1:10" x14ac:dyDescent="0.2">
      <c r="A298" s="114"/>
      <c r="B298" s="112"/>
      <c r="C298" s="75"/>
      <c r="D298" s="103"/>
      <c r="E298" s="86"/>
      <c r="F298" s="93"/>
      <c r="G298" s="57"/>
      <c r="H298" s="56"/>
      <c r="I298" s="58"/>
      <c r="J298" s="58"/>
    </row>
    <row r="299" spans="1:10" ht="48" x14ac:dyDescent="0.2">
      <c r="A299" s="114" t="s">
        <v>256</v>
      </c>
      <c r="B299" s="112" t="s">
        <v>108</v>
      </c>
      <c r="C299" s="75" t="s">
        <v>422</v>
      </c>
      <c r="D299" s="103" t="s">
        <v>423</v>
      </c>
      <c r="E299" s="86" t="s">
        <v>477</v>
      </c>
      <c r="F299" s="94" t="s">
        <v>470</v>
      </c>
      <c r="G299" s="57" t="s">
        <v>59</v>
      </c>
      <c r="H299" s="56"/>
      <c r="I299" s="58" t="s">
        <v>508</v>
      </c>
      <c r="J299" s="58" t="s">
        <v>74</v>
      </c>
    </row>
    <row r="300" spans="1:10" x14ac:dyDescent="0.2">
      <c r="A300" s="114"/>
      <c r="B300" s="112"/>
      <c r="C300" s="75"/>
      <c r="D300" s="103"/>
      <c r="E300" s="86"/>
      <c r="F300" s="93"/>
      <c r="G300" s="57"/>
      <c r="H300" s="56"/>
      <c r="I300" s="58"/>
      <c r="J300" s="58"/>
    </row>
    <row r="301" spans="1:10" ht="48" x14ac:dyDescent="0.2">
      <c r="A301" s="114" t="s">
        <v>257</v>
      </c>
      <c r="B301" s="112" t="s">
        <v>108</v>
      </c>
      <c r="C301" s="75" t="s">
        <v>424</v>
      </c>
      <c r="D301" s="103" t="s">
        <v>425</v>
      </c>
      <c r="E301" s="86" t="s">
        <v>477</v>
      </c>
      <c r="F301" s="94" t="s">
        <v>470</v>
      </c>
      <c r="G301" s="57" t="s">
        <v>59</v>
      </c>
      <c r="H301" s="56"/>
      <c r="I301" s="58" t="s">
        <v>508</v>
      </c>
      <c r="J301" s="58" t="s">
        <v>74</v>
      </c>
    </row>
    <row r="302" spans="1:10" x14ac:dyDescent="0.2">
      <c r="A302" s="114"/>
      <c r="B302" s="112"/>
      <c r="C302" s="75"/>
      <c r="D302" s="103"/>
      <c r="E302" s="86"/>
      <c r="F302" s="93"/>
      <c r="G302" s="57"/>
      <c r="H302" s="56"/>
      <c r="I302" s="58"/>
      <c r="J302" s="58"/>
    </row>
    <row r="303" spans="1:10" ht="48" x14ac:dyDescent="0.2">
      <c r="A303" s="114" t="s">
        <v>258</v>
      </c>
      <c r="B303" s="112" t="s">
        <v>61</v>
      </c>
      <c r="C303" s="75" t="s">
        <v>426</v>
      </c>
      <c r="D303" s="103" t="s">
        <v>427</v>
      </c>
      <c r="E303" s="86" t="s">
        <v>477</v>
      </c>
      <c r="F303" s="94" t="s">
        <v>470</v>
      </c>
      <c r="G303" s="57" t="s">
        <v>59</v>
      </c>
      <c r="H303" s="56"/>
      <c r="I303" s="58" t="s">
        <v>508</v>
      </c>
      <c r="J303" s="58" t="s">
        <v>74</v>
      </c>
    </row>
    <row r="304" spans="1:10" x14ac:dyDescent="0.2">
      <c r="A304" s="114"/>
      <c r="B304" s="112"/>
      <c r="C304" s="75"/>
      <c r="D304" s="103"/>
      <c r="E304" s="86"/>
      <c r="F304" s="93"/>
      <c r="G304" s="57"/>
      <c r="H304" s="56"/>
      <c r="I304" s="58"/>
      <c r="J304" s="58"/>
    </row>
    <row r="305" spans="1:10" ht="48" x14ac:dyDescent="0.2">
      <c r="A305" s="114" t="s">
        <v>259</v>
      </c>
      <c r="B305" s="112" t="s">
        <v>108</v>
      </c>
      <c r="C305" s="75" t="s">
        <v>428</v>
      </c>
      <c r="D305" s="103" t="s">
        <v>429</v>
      </c>
      <c r="E305" s="86" t="s">
        <v>477</v>
      </c>
      <c r="F305" s="94" t="s">
        <v>470</v>
      </c>
      <c r="G305" s="57" t="s">
        <v>59</v>
      </c>
      <c r="H305" s="56"/>
      <c r="I305" s="58" t="s">
        <v>508</v>
      </c>
      <c r="J305" s="58" t="s">
        <v>74</v>
      </c>
    </row>
    <row r="306" spans="1:10" x14ac:dyDescent="0.2">
      <c r="A306" s="114"/>
      <c r="B306" s="112"/>
      <c r="C306" s="75"/>
      <c r="D306" s="103"/>
      <c r="E306" s="86"/>
      <c r="F306" s="93"/>
      <c r="G306" s="57"/>
      <c r="H306" s="56"/>
      <c r="I306" s="58"/>
      <c r="J306" s="58"/>
    </row>
    <row r="307" spans="1:10" ht="48" x14ac:dyDescent="0.2">
      <c r="A307" s="114" t="s">
        <v>260</v>
      </c>
      <c r="B307" s="112" t="s">
        <v>108</v>
      </c>
      <c r="C307" s="75" t="s">
        <v>313</v>
      </c>
      <c r="D307" s="103" t="s">
        <v>430</v>
      </c>
      <c r="E307" s="86" t="s">
        <v>477</v>
      </c>
      <c r="F307" s="94" t="s">
        <v>470</v>
      </c>
      <c r="G307" s="57" t="s">
        <v>59</v>
      </c>
      <c r="H307" s="56"/>
      <c r="I307" s="58" t="s">
        <v>508</v>
      </c>
      <c r="J307" s="58" t="s">
        <v>74</v>
      </c>
    </row>
    <row r="308" spans="1:10" x14ac:dyDescent="0.2">
      <c r="A308" s="114"/>
      <c r="B308" s="112"/>
      <c r="C308" s="75"/>
      <c r="D308" s="103"/>
      <c r="E308" s="86"/>
      <c r="F308" s="93"/>
      <c r="G308" s="57"/>
      <c r="H308" s="56"/>
      <c r="I308" s="58"/>
      <c r="J308" s="58"/>
    </row>
    <row r="309" spans="1:10" ht="48" x14ac:dyDescent="0.2">
      <c r="A309" s="114" t="s">
        <v>261</v>
      </c>
      <c r="B309" s="112" t="s">
        <v>108</v>
      </c>
      <c r="C309" s="75" t="s">
        <v>440</v>
      </c>
      <c r="D309" s="103" t="s">
        <v>431</v>
      </c>
      <c r="E309" s="86" t="s">
        <v>477</v>
      </c>
      <c r="F309" s="94" t="s">
        <v>470</v>
      </c>
      <c r="G309" s="57" t="s">
        <v>59</v>
      </c>
      <c r="H309" s="56"/>
      <c r="I309" s="58" t="s">
        <v>508</v>
      </c>
      <c r="J309" s="58" t="s">
        <v>74</v>
      </c>
    </row>
    <row r="310" spans="1:10" x14ac:dyDescent="0.2">
      <c r="A310" s="114"/>
      <c r="B310" s="112"/>
      <c r="C310" s="75"/>
      <c r="D310" s="103"/>
      <c r="E310" s="86"/>
      <c r="F310" s="93"/>
      <c r="G310" s="57"/>
      <c r="H310" s="56"/>
      <c r="I310" s="58"/>
      <c r="J310" s="58"/>
    </row>
    <row r="311" spans="1:10" ht="48" x14ac:dyDescent="0.2">
      <c r="A311" s="114" t="s">
        <v>262</v>
      </c>
      <c r="B311" s="112" t="s">
        <v>108</v>
      </c>
      <c r="C311" s="75" t="s">
        <v>441</v>
      </c>
      <c r="D311" s="103" t="s">
        <v>432</v>
      </c>
      <c r="E311" s="86" t="s">
        <v>477</v>
      </c>
      <c r="F311" s="94" t="s">
        <v>470</v>
      </c>
      <c r="G311" s="57" t="s">
        <v>59</v>
      </c>
      <c r="H311" s="56"/>
      <c r="I311" s="58" t="s">
        <v>508</v>
      </c>
      <c r="J311" s="58" t="s">
        <v>74</v>
      </c>
    </row>
    <row r="312" spans="1:10" x14ac:dyDescent="0.2">
      <c r="A312" s="114"/>
      <c r="B312" s="112"/>
      <c r="C312" s="77"/>
      <c r="D312" s="103"/>
      <c r="E312" s="86"/>
      <c r="F312" s="93"/>
      <c r="G312" s="57"/>
      <c r="H312" s="56"/>
      <c r="I312" s="58"/>
      <c r="J312" s="58"/>
    </row>
    <row r="313" spans="1:10" ht="48" x14ac:dyDescent="0.2">
      <c r="A313" s="114" t="s">
        <v>263</v>
      </c>
      <c r="B313" s="112" t="s">
        <v>61</v>
      </c>
      <c r="C313" s="77" t="s">
        <v>442</v>
      </c>
      <c r="D313" s="103" t="s">
        <v>433</v>
      </c>
      <c r="E313" s="86" t="s">
        <v>477</v>
      </c>
      <c r="F313" s="94" t="s">
        <v>470</v>
      </c>
      <c r="G313" s="57" t="s">
        <v>59</v>
      </c>
      <c r="H313" s="56"/>
      <c r="I313" s="58" t="s">
        <v>508</v>
      </c>
      <c r="J313" s="58" t="s">
        <v>74</v>
      </c>
    </row>
    <row r="314" spans="1:10" x14ac:dyDescent="0.2">
      <c r="A314" s="114"/>
      <c r="B314" s="112"/>
      <c r="C314" s="77"/>
      <c r="D314" s="103"/>
      <c r="E314" s="86"/>
      <c r="F314" s="93"/>
      <c r="G314" s="57"/>
      <c r="H314" s="56"/>
      <c r="I314" s="58"/>
      <c r="J314" s="58"/>
    </row>
    <row r="315" spans="1:10" ht="48" x14ac:dyDescent="0.2">
      <c r="A315" s="114" t="s">
        <v>264</v>
      </c>
      <c r="B315" s="112" t="s">
        <v>61</v>
      </c>
      <c r="C315" s="75" t="s">
        <v>443</v>
      </c>
      <c r="D315" s="103" t="s">
        <v>425</v>
      </c>
      <c r="E315" s="86" t="s">
        <v>477</v>
      </c>
      <c r="F315" s="94" t="s">
        <v>470</v>
      </c>
      <c r="G315" s="57" t="s">
        <v>59</v>
      </c>
      <c r="H315" s="56"/>
      <c r="I315" s="58" t="s">
        <v>508</v>
      </c>
      <c r="J315" s="58" t="s">
        <v>74</v>
      </c>
    </row>
    <row r="316" spans="1:10" x14ac:dyDescent="0.2">
      <c r="A316" s="114"/>
      <c r="B316" s="112"/>
      <c r="C316" s="75"/>
      <c r="D316" s="103"/>
      <c r="E316" s="86"/>
      <c r="F316" s="93"/>
      <c r="G316" s="57"/>
      <c r="H316" s="56"/>
      <c r="I316" s="58"/>
      <c r="J316" s="58"/>
    </row>
    <row r="317" spans="1:10" ht="48" x14ac:dyDescent="0.2">
      <c r="A317" s="114" t="s">
        <v>265</v>
      </c>
      <c r="B317" s="112" t="s">
        <v>108</v>
      </c>
      <c r="C317" s="75" t="s">
        <v>444</v>
      </c>
      <c r="D317" s="103" t="s">
        <v>434</v>
      </c>
      <c r="E317" s="86" t="s">
        <v>477</v>
      </c>
      <c r="F317" s="94" t="s">
        <v>470</v>
      </c>
      <c r="G317" s="57" t="s">
        <v>59</v>
      </c>
      <c r="H317" s="56"/>
      <c r="I317" s="58" t="s">
        <v>508</v>
      </c>
      <c r="J317" s="58" t="s">
        <v>74</v>
      </c>
    </row>
    <row r="318" spans="1:10" x14ac:dyDescent="0.2">
      <c r="A318" s="114"/>
      <c r="B318" s="112"/>
      <c r="C318" s="75"/>
      <c r="D318" s="103"/>
      <c r="E318" s="86"/>
      <c r="F318" s="93"/>
      <c r="G318" s="57"/>
      <c r="H318" s="56"/>
      <c r="I318" s="58"/>
      <c r="J318" s="58"/>
    </row>
    <row r="319" spans="1:10" ht="48" x14ac:dyDescent="0.2">
      <c r="A319" s="114" t="s">
        <v>266</v>
      </c>
      <c r="B319" s="112" t="s">
        <v>108</v>
      </c>
      <c r="C319" s="75" t="s">
        <v>445</v>
      </c>
      <c r="D319" s="103" t="s">
        <v>435</v>
      </c>
      <c r="E319" s="86" t="s">
        <v>477</v>
      </c>
      <c r="F319" s="94" t="s">
        <v>470</v>
      </c>
      <c r="G319" s="57" t="s">
        <v>59</v>
      </c>
      <c r="H319" s="56"/>
      <c r="I319" s="58" t="s">
        <v>508</v>
      </c>
      <c r="J319" s="58" t="s">
        <v>74</v>
      </c>
    </row>
    <row r="320" spans="1:10" x14ac:dyDescent="0.2">
      <c r="A320" s="114"/>
      <c r="B320" s="112"/>
      <c r="C320" s="75"/>
      <c r="D320" s="103"/>
      <c r="E320" s="86"/>
      <c r="F320" s="93"/>
      <c r="G320" s="57"/>
      <c r="H320" s="56"/>
      <c r="I320" s="58"/>
      <c r="J320" s="58"/>
    </row>
    <row r="321" spans="1:10" ht="48" x14ac:dyDescent="0.2">
      <c r="A321" s="114" t="s">
        <v>267</v>
      </c>
      <c r="B321" s="112" t="s">
        <v>61</v>
      </c>
      <c r="C321" s="75" t="s">
        <v>446</v>
      </c>
      <c r="D321" s="103" t="s">
        <v>436</v>
      </c>
      <c r="E321" s="86" t="s">
        <v>477</v>
      </c>
      <c r="F321" s="94" t="s">
        <v>470</v>
      </c>
      <c r="G321" s="57" t="s">
        <v>59</v>
      </c>
      <c r="H321" s="56"/>
      <c r="I321" s="58" t="s">
        <v>508</v>
      </c>
      <c r="J321" s="58" t="s">
        <v>74</v>
      </c>
    </row>
    <row r="322" spans="1:10" x14ac:dyDescent="0.2">
      <c r="A322" s="114"/>
      <c r="B322" s="112"/>
      <c r="C322" s="75"/>
      <c r="D322" s="103"/>
      <c r="E322" s="86"/>
      <c r="F322" s="93"/>
      <c r="G322" s="57"/>
      <c r="H322" s="56"/>
      <c r="I322" s="58"/>
      <c r="J322" s="58"/>
    </row>
    <row r="323" spans="1:10" ht="48" x14ac:dyDescent="0.2">
      <c r="A323" s="114" t="s">
        <v>268</v>
      </c>
      <c r="B323" s="112" t="s">
        <v>61</v>
      </c>
      <c r="C323" s="75" t="s">
        <v>447</v>
      </c>
      <c r="D323" s="103" t="s">
        <v>409</v>
      </c>
      <c r="E323" s="86" t="s">
        <v>477</v>
      </c>
      <c r="F323" s="94" t="s">
        <v>470</v>
      </c>
      <c r="G323" s="57" t="s">
        <v>59</v>
      </c>
      <c r="H323" s="56"/>
      <c r="I323" s="58" t="s">
        <v>508</v>
      </c>
      <c r="J323" s="58" t="s">
        <v>74</v>
      </c>
    </row>
    <row r="324" spans="1:10" x14ac:dyDescent="0.2">
      <c r="A324" s="114"/>
      <c r="B324" s="112"/>
      <c r="C324" s="75"/>
      <c r="D324" s="122"/>
      <c r="E324" s="86"/>
      <c r="F324" s="93"/>
      <c r="G324" s="57"/>
      <c r="H324" s="56"/>
      <c r="I324" s="58"/>
      <c r="J324" s="58"/>
    </row>
    <row r="325" spans="1:10" ht="48" x14ac:dyDescent="0.2">
      <c r="A325" s="114" t="s">
        <v>269</v>
      </c>
      <c r="B325" s="112" t="s">
        <v>108</v>
      </c>
      <c r="C325" s="75" t="s">
        <v>371</v>
      </c>
      <c r="D325" s="105" t="s">
        <v>437</v>
      </c>
      <c r="E325" s="86" t="s">
        <v>477</v>
      </c>
      <c r="F325" s="94" t="s">
        <v>470</v>
      </c>
      <c r="G325" s="57" t="s">
        <v>59</v>
      </c>
      <c r="H325" s="56"/>
      <c r="I325" s="58" t="s">
        <v>508</v>
      </c>
      <c r="J325" s="58" t="s">
        <v>74</v>
      </c>
    </row>
    <row r="326" spans="1:10" x14ac:dyDescent="0.2">
      <c r="A326" s="114"/>
      <c r="B326" s="112"/>
      <c r="C326" s="75"/>
      <c r="D326" s="105"/>
      <c r="E326" s="86"/>
      <c r="F326" s="93"/>
      <c r="G326" s="57"/>
      <c r="H326" s="56"/>
      <c r="I326" s="58"/>
      <c r="J326" s="58"/>
    </row>
    <row r="327" spans="1:10" ht="48" x14ac:dyDescent="0.2">
      <c r="A327" s="114" t="s">
        <v>270</v>
      </c>
      <c r="B327" s="112" t="s">
        <v>108</v>
      </c>
      <c r="C327" s="75" t="s">
        <v>448</v>
      </c>
      <c r="D327" s="78" t="s">
        <v>438</v>
      </c>
      <c r="E327" s="86" t="s">
        <v>477</v>
      </c>
      <c r="F327" s="94" t="s">
        <v>470</v>
      </c>
      <c r="G327" s="57" t="s">
        <v>59</v>
      </c>
      <c r="H327" s="56"/>
      <c r="I327" s="58" t="s">
        <v>508</v>
      </c>
      <c r="J327" s="58" t="s">
        <v>74</v>
      </c>
    </row>
    <row r="328" spans="1:10" x14ac:dyDescent="0.2">
      <c r="A328" s="114"/>
      <c r="B328" s="112"/>
      <c r="C328" s="75"/>
      <c r="D328" s="78"/>
      <c r="E328" s="86"/>
      <c r="F328" s="93"/>
      <c r="G328" s="57"/>
      <c r="H328" s="56"/>
      <c r="I328" s="58"/>
      <c r="J328" s="58"/>
    </row>
    <row r="329" spans="1:10" ht="48" x14ac:dyDescent="0.2">
      <c r="A329" s="114" t="s">
        <v>271</v>
      </c>
      <c r="B329" s="112" t="s">
        <v>108</v>
      </c>
      <c r="C329" s="75" t="s">
        <v>449</v>
      </c>
      <c r="D329" s="78" t="s">
        <v>439</v>
      </c>
      <c r="E329" s="86" t="s">
        <v>477</v>
      </c>
      <c r="F329" s="94" t="s">
        <v>470</v>
      </c>
      <c r="G329" s="57" t="s">
        <v>59</v>
      </c>
      <c r="H329" s="56"/>
      <c r="I329" s="58" t="s">
        <v>508</v>
      </c>
      <c r="J329" s="58" t="s">
        <v>74</v>
      </c>
    </row>
    <row r="330" spans="1:10" x14ac:dyDescent="0.2">
      <c r="A330" s="114"/>
      <c r="B330" s="112"/>
      <c r="C330" s="123"/>
      <c r="D330" s="78"/>
      <c r="E330" s="86"/>
      <c r="F330" s="93"/>
      <c r="G330" s="57"/>
      <c r="H330" s="56"/>
      <c r="I330" s="58"/>
      <c r="J330" s="58"/>
    </row>
    <row r="331" spans="1:10" x14ac:dyDescent="0.2">
      <c r="A331" s="114" t="s">
        <v>272</v>
      </c>
      <c r="B331" s="91" t="s">
        <v>108</v>
      </c>
      <c r="C331" s="117" t="s">
        <v>482</v>
      </c>
      <c r="D331" s="85" t="s">
        <v>481</v>
      </c>
      <c r="E331" s="85" t="s">
        <v>520</v>
      </c>
      <c r="F331" s="94">
        <v>826265492</v>
      </c>
      <c r="G331" s="59"/>
      <c r="H331" s="57" t="s">
        <v>59</v>
      </c>
      <c r="I331" s="58" t="s">
        <v>509</v>
      </c>
      <c r="J331" s="58" t="s">
        <v>505</v>
      </c>
    </row>
    <row r="332" spans="1:10" x14ac:dyDescent="0.2">
      <c r="A332" s="114"/>
      <c r="B332" s="91"/>
      <c r="C332" s="117"/>
      <c r="D332" s="85"/>
      <c r="E332" s="85"/>
      <c r="F332" s="93"/>
      <c r="G332" s="59"/>
      <c r="H332" s="57"/>
      <c r="I332" s="58" t="s">
        <v>510</v>
      </c>
      <c r="J332" s="58" t="s">
        <v>506</v>
      </c>
    </row>
    <row r="333" spans="1:10" x14ac:dyDescent="0.2">
      <c r="A333" s="114"/>
      <c r="B333" s="91"/>
      <c r="C333" s="117"/>
      <c r="D333" s="85"/>
      <c r="E333" s="85"/>
      <c r="F333" s="94"/>
      <c r="G333" s="59"/>
      <c r="H333" s="57"/>
      <c r="I333" s="58" t="s">
        <v>511</v>
      </c>
      <c r="J333" s="58" t="s">
        <v>507</v>
      </c>
    </row>
    <row r="334" spans="1:10" x14ac:dyDescent="0.2">
      <c r="A334" s="114"/>
      <c r="B334" s="91"/>
      <c r="C334" s="117"/>
      <c r="D334" s="85"/>
      <c r="E334" s="85"/>
      <c r="F334" s="94"/>
      <c r="G334" s="59"/>
      <c r="H334" s="57"/>
      <c r="I334" s="58"/>
      <c r="J334" s="58"/>
    </row>
    <row r="335" spans="1:10" x14ac:dyDescent="0.2">
      <c r="A335" s="114" t="s">
        <v>273</v>
      </c>
      <c r="B335" s="91" t="s">
        <v>108</v>
      </c>
      <c r="C335" s="86" t="s">
        <v>484</v>
      </c>
      <c r="D335" s="85" t="s">
        <v>483</v>
      </c>
      <c r="E335" s="85" t="s">
        <v>485</v>
      </c>
      <c r="F335" s="94" t="s">
        <v>470</v>
      </c>
      <c r="G335" s="59"/>
      <c r="H335" s="57" t="s">
        <v>59</v>
      </c>
      <c r="I335" s="58" t="s">
        <v>509</v>
      </c>
      <c r="J335" s="58" t="s">
        <v>505</v>
      </c>
    </row>
    <row r="336" spans="1:10" x14ac:dyDescent="0.2">
      <c r="A336" s="114"/>
      <c r="B336" s="91"/>
      <c r="C336" s="86"/>
      <c r="D336" s="85"/>
      <c r="E336" s="85"/>
      <c r="F336" s="93"/>
      <c r="G336" s="59"/>
      <c r="H336" s="57"/>
      <c r="I336" s="58" t="s">
        <v>510</v>
      </c>
      <c r="J336" s="58" t="s">
        <v>506</v>
      </c>
    </row>
    <row r="337" spans="1:10" x14ac:dyDescent="0.2">
      <c r="A337" s="114"/>
      <c r="B337" s="91"/>
      <c r="C337" s="86"/>
      <c r="D337" s="85"/>
      <c r="E337" s="85"/>
      <c r="F337" s="94"/>
      <c r="G337" s="59"/>
      <c r="H337" s="57"/>
      <c r="I337" s="58" t="s">
        <v>511</v>
      </c>
      <c r="J337" s="58" t="s">
        <v>507</v>
      </c>
    </row>
    <row r="338" spans="1:10" x14ac:dyDescent="0.2">
      <c r="A338" s="114"/>
      <c r="B338" s="91"/>
      <c r="C338" s="86"/>
      <c r="D338" s="85"/>
      <c r="E338" s="85"/>
      <c r="F338" s="94"/>
      <c r="G338" s="59"/>
      <c r="H338" s="57"/>
      <c r="I338" s="58"/>
      <c r="J338" s="58"/>
    </row>
    <row r="339" spans="1:10" x14ac:dyDescent="0.2">
      <c r="A339" s="114" t="s">
        <v>274</v>
      </c>
      <c r="B339" s="91" t="s">
        <v>108</v>
      </c>
      <c r="C339" s="86" t="s">
        <v>513</v>
      </c>
      <c r="D339" s="85" t="s">
        <v>486</v>
      </c>
      <c r="E339" s="86" t="s">
        <v>521</v>
      </c>
      <c r="F339" s="94">
        <v>891888845</v>
      </c>
      <c r="G339" s="59"/>
      <c r="H339" s="57" t="s">
        <v>59</v>
      </c>
      <c r="I339" s="58" t="s">
        <v>509</v>
      </c>
      <c r="J339" s="58" t="s">
        <v>505</v>
      </c>
    </row>
    <row r="340" spans="1:10" x14ac:dyDescent="0.2">
      <c r="A340" s="114"/>
      <c r="B340" s="91"/>
      <c r="C340" s="86"/>
      <c r="D340" s="85"/>
      <c r="E340" s="86"/>
      <c r="F340" s="93"/>
      <c r="G340" s="59"/>
      <c r="H340" s="57"/>
      <c r="I340" s="58" t="s">
        <v>510</v>
      </c>
      <c r="J340" s="58" t="s">
        <v>506</v>
      </c>
    </row>
    <row r="341" spans="1:10" x14ac:dyDescent="0.2">
      <c r="A341" s="114"/>
      <c r="B341" s="91"/>
      <c r="C341" s="86"/>
      <c r="D341" s="85"/>
      <c r="E341" s="86"/>
      <c r="F341" s="94"/>
      <c r="G341" s="59"/>
      <c r="H341" s="57"/>
      <c r="I341" s="58" t="s">
        <v>511</v>
      </c>
      <c r="J341" s="58" t="s">
        <v>507</v>
      </c>
    </row>
    <row r="342" spans="1:10" x14ac:dyDescent="0.2">
      <c r="A342" s="114"/>
      <c r="B342" s="91"/>
      <c r="C342" s="86"/>
      <c r="D342" s="85"/>
      <c r="E342" s="86"/>
      <c r="F342" s="94"/>
      <c r="G342" s="59"/>
      <c r="H342" s="57"/>
      <c r="I342" s="58"/>
      <c r="J342" s="58"/>
    </row>
    <row r="343" spans="1:10" x14ac:dyDescent="0.2">
      <c r="A343" s="114" t="s">
        <v>275</v>
      </c>
      <c r="B343" s="91" t="s">
        <v>108</v>
      </c>
      <c r="C343" s="86" t="s">
        <v>488</v>
      </c>
      <c r="D343" s="85" t="s">
        <v>487</v>
      </c>
      <c r="E343" s="86" t="s">
        <v>517</v>
      </c>
      <c r="F343" s="94">
        <v>884622179</v>
      </c>
      <c r="G343" s="59"/>
      <c r="H343" s="57" t="s">
        <v>59</v>
      </c>
      <c r="I343" s="58" t="s">
        <v>509</v>
      </c>
      <c r="J343" s="58" t="s">
        <v>505</v>
      </c>
    </row>
    <row r="344" spans="1:10" x14ac:dyDescent="0.2">
      <c r="A344" s="114"/>
      <c r="B344" s="91"/>
      <c r="C344" s="86"/>
      <c r="D344" s="85"/>
      <c r="E344" s="86"/>
      <c r="F344" s="93"/>
      <c r="G344" s="59"/>
      <c r="H344" s="57"/>
      <c r="I344" s="58" t="s">
        <v>510</v>
      </c>
      <c r="J344" s="58" t="s">
        <v>506</v>
      </c>
    </row>
    <row r="345" spans="1:10" x14ac:dyDescent="0.2">
      <c r="A345" s="114"/>
      <c r="B345" s="91"/>
      <c r="C345" s="86"/>
      <c r="D345" s="85"/>
      <c r="E345" s="86"/>
      <c r="F345" s="94"/>
      <c r="G345" s="59"/>
      <c r="H345" s="57"/>
      <c r="I345" s="58" t="s">
        <v>511</v>
      </c>
      <c r="J345" s="58" t="s">
        <v>507</v>
      </c>
    </row>
    <row r="346" spans="1:10" x14ac:dyDescent="0.2">
      <c r="A346" s="114"/>
      <c r="B346" s="91"/>
      <c r="C346" s="86"/>
      <c r="D346" s="85"/>
      <c r="E346" s="86"/>
      <c r="F346" s="94"/>
      <c r="G346" s="59"/>
      <c r="H346" s="57"/>
      <c r="I346" s="58"/>
      <c r="J346" s="58"/>
    </row>
    <row r="347" spans="1:10" x14ac:dyDescent="0.2">
      <c r="A347" s="114" t="s">
        <v>276</v>
      </c>
      <c r="B347" s="91" t="s">
        <v>108</v>
      </c>
      <c r="C347" s="86" t="s">
        <v>491</v>
      </c>
      <c r="D347" s="85" t="s">
        <v>489</v>
      </c>
      <c r="E347" s="85" t="s">
        <v>490</v>
      </c>
      <c r="F347" s="94" t="s">
        <v>470</v>
      </c>
      <c r="G347" s="59"/>
      <c r="H347" s="57" t="s">
        <v>59</v>
      </c>
      <c r="I347" s="58" t="s">
        <v>509</v>
      </c>
      <c r="J347" s="58" t="s">
        <v>505</v>
      </c>
    </row>
    <row r="348" spans="1:10" x14ac:dyDescent="0.2">
      <c r="A348" s="114"/>
      <c r="B348" s="91"/>
      <c r="C348" s="86"/>
      <c r="D348" s="85"/>
      <c r="E348" s="85"/>
      <c r="F348" s="93"/>
      <c r="G348" s="59"/>
      <c r="H348" s="57"/>
      <c r="I348" s="58" t="s">
        <v>510</v>
      </c>
      <c r="J348" s="58" t="s">
        <v>506</v>
      </c>
    </row>
    <row r="349" spans="1:10" x14ac:dyDescent="0.2">
      <c r="A349" s="114"/>
      <c r="B349" s="91"/>
      <c r="C349" s="86"/>
      <c r="D349" s="85"/>
      <c r="E349" s="85"/>
      <c r="F349" s="94"/>
      <c r="G349" s="59"/>
      <c r="H349" s="57"/>
      <c r="I349" s="58" t="s">
        <v>511</v>
      </c>
      <c r="J349" s="58" t="s">
        <v>507</v>
      </c>
    </row>
    <row r="350" spans="1:10" x14ac:dyDescent="0.2">
      <c r="A350" s="114"/>
      <c r="B350" s="91"/>
      <c r="C350" s="86"/>
      <c r="D350" s="85"/>
      <c r="E350" s="85"/>
      <c r="F350" s="94"/>
      <c r="G350" s="59"/>
      <c r="H350" s="57"/>
      <c r="I350" s="58"/>
      <c r="J350" s="58"/>
    </row>
    <row r="351" spans="1:10" x14ac:dyDescent="0.2">
      <c r="A351" s="114" t="s">
        <v>277</v>
      </c>
      <c r="B351" s="91" t="s">
        <v>108</v>
      </c>
      <c r="C351" s="86" t="s">
        <v>493</v>
      </c>
      <c r="D351" s="85" t="s">
        <v>492</v>
      </c>
      <c r="E351" s="85" t="s">
        <v>494</v>
      </c>
      <c r="F351" s="94">
        <v>909267290</v>
      </c>
      <c r="G351" s="59"/>
      <c r="H351" s="57" t="s">
        <v>59</v>
      </c>
      <c r="I351" s="58" t="s">
        <v>509</v>
      </c>
      <c r="J351" s="58" t="s">
        <v>505</v>
      </c>
    </row>
    <row r="352" spans="1:10" x14ac:dyDescent="0.2">
      <c r="A352" s="114"/>
      <c r="B352" s="91"/>
      <c r="C352" s="86"/>
      <c r="D352" s="85"/>
      <c r="E352" s="85"/>
      <c r="F352" s="93"/>
      <c r="G352" s="59"/>
      <c r="H352" s="57"/>
      <c r="I352" s="58" t="s">
        <v>510</v>
      </c>
      <c r="J352" s="58" t="s">
        <v>506</v>
      </c>
    </row>
    <row r="353" spans="1:10" x14ac:dyDescent="0.2">
      <c r="A353" s="114"/>
      <c r="B353" s="91"/>
      <c r="C353" s="86"/>
      <c r="D353" s="85"/>
      <c r="E353" s="85"/>
      <c r="F353" s="94"/>
      <c r="G353" s="59"/>
      <c r="H353" s="57"/>
      <c r="I353" s="58" t="s">
        <v>511</v>
      </c>
      <c r="J353" s="58" t="s">
        <v>507</v>
      </c>
    </row>
    <row r="354" spans="1:10" x14ac:dyDescent="0.2">
      <c r="A354" s="114"/>
      <c r="B354" s="91"/>
      <c r="C354" s="86"/>
      <c r="D354" s="85"/>
      <c r="E354" s="85"/>
      <c r="F354" s="94"/>
      <c r="G354" s="59"/>
      <c r="H354" s="57"/>
      <c r="I354" s="58"/>
      <c r="J354" s="58"/>
    </row>
    <row r="355" spans="1:10" x14ac:dyDescent="0.2">
      <c r="A355" s="114" t="s">
        <v>278</v>
      </c>
      <c r="B355" s="91" t="s">
        <v>108</v>
      </c>
      <c r="C355" s="86" t="s">
        <v>496</v>
      </c>
      <c r="D355" s="85" t="s">
        <v>495</v>
      </c>
      <c r="E355" s="86" t="s">
        <v>518</v>
      </c>
      <c r="F355" s="94">
        <v>882272822</v>
      </c>
      <c r="G355" s="59"/>
      <c r="H355" s="57" t="s">
        <v>59</v>
      </c>
      <c r="I355" s="58" t="s">
        <v>509</v>
      </c>
      <c r="J355" s="58" t="s">
        <v>505</v>
      </c>
    </row>
    <row r="356" spans="1:10" x14ac:dyDescent="0.2">
      <c r="A356" s="114"/>
      <c r="B356" s="91"/>
      <c r="C356" s="86"/>
      <c r="D356" s="85"/>
      <c r="E356" s="86"/>
      <c r="F356" s="93"/>
      <c r="G356" s="59"/>
      <c r="H356" s="57"/>
      <c r="I356" s="58" t="s">
        <v>510</v>
      </c>
      <c r="J356" s="58" t="s">
        <v>506</v>
      </c>
    </row>
    <row r="357" spans="1:10" x14ac:dyDescent="0.2">
      <c r="A357" s="114"/>
      <c r="B357" s="91"/>
      <c r="C357" s="86"/>
      <c r="D357" s="85"/>
      <c r="E357" s="86"/>
      <c r="F357" s="94"/>
      <c r="G357" s="59"/>
      <c r="H357" s="57"/>
      <c r="I357" s="58" t="s">
        <v>511</v>
      </c>
      <c r="J357" s="58" t="s">
        <v>507</v>
      </c>
    </row>
    <row r="358" spans="1:10" x14ac:dyDescent="0.2">
      <c r="A358" s="114"/>
      <c r="B358" s="91"/>
      <c r="C358" s="86"/>
      <c r="D358" s="85"/>
      <c r="E358" s="86"/>
      <c r="F358" s="94"/>
      <c r="G358" s="59"/>
      <c r="H358" s="57"/>
      <c r="I358" s="58"/>
      <c r="J358" s="58"/>
    </row>
    <row r="359" spans="1:10" x14ac:dyDescent="0.2">
      <c r="A359" s="114" t="s">
        <v>279</v>
      </c>
      <c r="B359" s="91" t="s">
        <v>61</v>
      </c>
      <c r="C359" s="86" t="s">
        <v>514</v>
      </c>
      <c r="D359" s="85" t="s">
        <v>497</v>
      </c>
      <c r="E359" s="85" t="s">
        <v>516</v>
      </c>
      <c r="F359" s="94">
        <v>904293609</v>
      </c>
      <c r="G359" s="59"/>
      <c r="H359" s="57" t="s">
        <v>59</v>
      </c>
      <c r="I359" s="58" t="s">
        <v>509</v>
      </c>
      <c r="J359" s="58" t="s">
        <v>505</v>
      </c>
    </row>
    <row r="360" spans="1:10" x14ac:dyDescent="0.2">
      <c r="A360" s="114"/>
      <c r="B360" s="91"/>
      <c r="C360" s="86"/>
      <c r="D360" s="85"/>
      <c r="E360" s="85"/>
      <c r="F360" s="93"/>
      <c r="G360" s="59"/>
      <c r="H360" s="57"/>
      <c r="I360" s="58" t="s">
        <v>510</v>
      </c>
      <c r="J360" s="58" t="s">
        <v>506</v>
      </c>
    </row>
    <row r="361" spans="1:10" x14ac:dyDescent="0.2">
      <c r="A361" s="114"/>
      <c r="B361" s="91"/>
      <c r="C361" s="86"/>
      <c r="D361" s="85"/>
      <c r="E361" s="85"/>
      <c r="F361" s="94"/>
      <c r="G361" s="59"/>
      <c r="H361" s="57"/>
      <c r="I361" s="58" t="s">
        <v>511</v>
      </c>
      <c r="J361" s="58" t="s">
        <v>507</v>
      </c>
    </row>
    <row r="362" spans="1:10" x14ac:dyDescent="0.2">
      <c r="A362" s="114"/>
      <c r="B362" s="91"/>
      <c r="C362" s="86"/>
      <c r="D362" s="85"/>
      <c r="E362" s="85"/>
      <c r="F362" s="94"/>
      <c r="G362" s="59"/>
      <c r="H362" s="57"/>
      <c r="I362" s="58"/>
      <c r="J362" s="58"/>
    </row>
    <row r="363" spans="1:10" x14ac:dyDescent="0.2">
      <c r="A363" s="114" t="s">
        <v>280</v>
      </c>
      <c r="B363" s="91" t="s">
        <v>108</v>
      </c>
      <c r="C363" s="86" t="s">
        <v>499</v>
      </c>
      <c r="D363" s="85" t="s">
        <v>498</v>
      </c>
      <c r="E363" s="85" t="s">
        <v>522</v>
      </c>
      <c r="F363" s="94">
        <v>817801869</v>
      </c>
      <c r="G363" s="59"/>
      <c r="H363" s="57" t="s">
        <v>59</v>
      </c>
      <c r="I363" s="58" t="s">
        <v>509</v>
      </c>
      <c r="J363" s="58" t="s">
        <v>505</v>
      </c>
    </row>
    <row r="364" spans="1:10" x14ac:dyDescent="0.2">
      <c r="A364" s="114"/>
      <c r="B364" s="91"/>
      <c r="C364" s="86"/>
      <c r="D364" s="85"/>
      <c r="E364" s="85"/>
      <c r="F364" s="93"/>
      <c r="G364" s="59"/>
      <c r="H364" s="57"/>
      <c r="I364" s="58" t="s">
        <v>510</v>
      </c>
      <c r="J364" s="58" t="s">
        <v>506</v>
      </c>
    </row>
    <row r="365" spans="1:10" x14ac:dyDescent="0.2">
      <c r="A365" s="114"/>
      <c r="B365" s="91"/>
      <c r="C365" s="86"/>
      <c r="D365" s="85"/>
      <c r="E365" s="85"/>
      <c r="F365" s="94"/>
      <c r="G365" s="59"/>
      <c r="H365" s="57"/>
      <c r="I365" s="58" t="s">
        <v>511</v>
      </c>
      <c r="J365" s="58" t="s">
        <v>507</v>
      </c>
    </row>
    <row r="366" spans="1:10" x14ac:dyDescent="0.2">
      <c r="A366" s="114"/>
      <c r="B366" s="91"/>
      <c r="C366" s="86"/>
      <c r="D366" s="85"/>
      <c r="E366" s="85"/>
      <c r="F366" s="94"/>
      <c r="G366" s="59"/>
      <c r="H366" s="57"/>
      <c r="I366" s="58"/>
      <c r="J366" s="58"/>
    </row>
    <row r="367" spans="1:10" x14ac:dyDescent="0.2">
      <c r="A367" s="114" t="s">
        <v>281</v>
      </c>
      <c r="B367" s="91" t="s">
        <v>131</v>
      </c>
      <c r="C367" s="86" t="s">
        <v>500</v>
      </c>
      <c r="D367" s="86" t="s">
        <v>501</v>
      </c>
      <c r="E367" s="85" t="s">
        <v>515</v>
      </c>
      <c r="F367" s="94" t="s">
        <v>470</v>
      </c>
      <c r="G367" s="59"/>
      <c r="H367" s="57" t="s">
        <v>59</v>
      </c>
      <c r="I367" s="58" t="s">
        <v>509</v>
      </c>
      <c r="J367" s="58" t="s">
        <v>505</v>
      </c>
    </row>
    <row r="368" spans="1:10" x14ac:dyDescent="0.2">
      <c r="A368" s="114"/>
      <c r="B368" s="91"/>
      <c r="C368" s="86"/>
      <c r="D368" s="86"/>
      <c r="E368" s="85"/>
      <c r="F368" s="93"/>
      <c r="G368" s="59"/>
      <c r="H368" s="57"/>
      <c r="I368" s="58" t="s">
        <v>510</v>
      </c>
      <c r="J368" s="58" t="s">
        <v>506</v>
      </c>
    </row>
    <row r="369" spans="1:10" x14ac:dyDescent="0.2">
      <c r="A369" s="114"/>
      <c r="B369" s="91"/>
      <c r="C369" s="86"/>
      <c r="D369" s="86"/>
      <c r="E369" s="85"/>
      <c r="F369" s="94"/>
      <c r="G369" s="59"/>
      <c r="H369" s="57"/>
      <c r="I369" s="58" t="s">
        <v>511</v>
      </c>
      <c r="J369" s="58" t="s">
        <v>507</v>
      </c>
    </row>
    <row r="370" spans="1:10" x14ac:dyDescent="0.2">
      <c r="A370" s="114"/>
      <c r="B370" s="91"/>
      <c r="C370" s="86"/>
      <c r="D370" s="86"/>
      <c r="E370" s="85"/>
      <c r="F370" s="94"/>
      <c r="G370" s="59"/>
      <c r="H370" s="57"/>
      <c r="I370" s="58"/>
      <c r="J370" s="58"/>
    </row>
    <row r="371" spans="1:10" x14ac:dyDescent="0.2">
      <c r="A371" s="114" t="s">
        <v>282</v>
      </c>
      <c r="B371" s="91" t="s">
        <v>108</v>
      </c>
      <c r="C371" s="86" t="s">
        <v>503</v>
      </c>
      <c r="D371" s="85" t="s">
        <v>502</v>
      </c>
      <c r="E371" s="85" t="s">
        <v>519</v>
      </c>
      <c r="F371" s="94">
        <v>615241677</v>
      </c>
      <c r="G371" s="59"/>
      <c r="H371" s="57" t="s">
        <v>59</v>
      </c>
      <c r="I371" s="58" t="s">
        <v>509</v>
      </c>
      <c r="J371" s="58" t="s">
        <v>505</v>
      </c>
    </row>
    <row r="372" spans="1:10" x14ac:dyDescent="0.2">
      <c r="A372" s="114"/>
      <c r="B372" s="91"/>
      <c r="C372" s="85"/>
      <c r="D372" s="85"/>
      <c r="E372" s="85"/>
      <c r="F372" s="94"/>
      <c r="G372" s="59"/>
      <c r="H372" s="57"/>
      <c r="I372" s="58" t="s">
        <v>510</v>
      </c>
      <c r="J372" s="58" t="s">
        <v>506</v>
      </c>
    </row>
    <row r="373" spans="1:10" x14ac:dyDescent="0.2">
      <c r="A373" s="114"/>
      <c r="B373" s="91"/>
      <c r="C373" s="85"/>
      <c r="D373" s="85"/>
      <c r="E373" s="85"/>
      <c r="F373" s="94"/>
      <c r="G373" s="59"/>
      <c r="H373" s="57"/>
      <c r="I373" s="58" t="s">
        <v>511</v>
      </c>
      <c r="J373" s="58" t="s">
        <v>507</v>
      </c>
    </row>
    <row r="374" spans="1:10" x14ac:dyDescent="0.2">
      <c r="A374" s="114"/>
      <c r="B374" s="91"/>
      <c r="C374" s="85"/>
      <c r="D374" s="85"/>
      <c r="E374" s="85"/>
      <c r="F374" s="94"/>
      <c r="G374" s="59"/>
      <c r="H374" s="57"/>
      <c r="I374" s="58"/>
      <c r="J374" s="58"/>
    </row>
    <row r="375" spans="1:10" x14ac:dyDescent="0.2">
      <c r="A375" s="114"/>
      <c r="B375" s="91"/>
      <c r="C375" s="85"/>
      <c r="D375" s="85"/>
      <c r="E375" s="85"/>
      <c r="F375" s="94"/>
      <c r="G375" s="59"/>
      <c r="H375" s="57"/>
      <c r="I375" s="58"/>
      <c r="J375" s="58"/>
    </row>
    <row r="376" spans="1:10" x14ac:dyDescent="0.2">
      <c r="A376" s="114"/>
      <c r="B376" s="91"/>
      <c r="C376" s="85"/>
      <c r="D376" s="85"/>
      <c r="E376" s="85"/>
      <c r="F376" s="94"/>
      <c r="G376" s="59"/>
      <c r="H376" s="57"/>
      <c r="I376" s="58"/>
      <c r="J376" s="58"/>
    </row>
    <row r="377" spans="1:10" x14ac:dyDescent="0.2">
      <c r="A377" s="114"/>
      <c r="B377" s="91"/>
      <c r="C377" s="85"/>
      <c r="D377" s="85"/>
      <c r="E377" s="85"/>
      <c r="F377" s="94"/>
      <c r="G377" s="59"/>
      <c r="H377" s="57"/>
      <c r="I377" s="58"/>
      <c r="J377" s="58"/>
    </row>
    <row r="378" spans="1:10" x14ac:dyDescent="0.2">
      <c r="A378" s="114"/>
      <c r="B378" s="91"/>
      <c r="C378" s="85"/>
      <c r="D378" s="85"/>
      <c r="E378" s="85"/>
      <c r="F378" s="94"/>
      <c r="G378" s="59"/>
      <c r="H378" s="57"/>
      <c r="I378" s="58"/>
      <c r="J378" s="58"/>
    </row>
    <row r="379" spans="1:10" x14ac:dyDescent="0.2">
      <c r="A379" s="114"/>
      <c r="B379" s="91"/>
      <c r="C379" s="85"/>
      <c r="D379" s="85"/>
      <c r="E379" s="85"/>
      <c r="F379" s="94"/>
      <c r="G379" s="59"/>
      <c r="H379" s="57"/>
      <c r="I379" s="58"/>
      <c r="J379" s="58"/>
    </row>
    <row r="380" spans="1:10" x14ac:dyDescent="0.2">
      <c r="A380" s="114"/>
      <c r="B380" s="91"/>
      <c r="C380" s="85"/>
      <c r="D380" s="85"/>
      <c r="E380" s="85"/>
      <c r="F380" s="94"/>
      <c r="G380" s="59"/>
      <c r="H380" s="57"/>
      <c r="I380" s="58"/>
      <c r="J380" s="58"/>
    </row>
    <row r="381" spans="1:10" x14ac:dyDescent="0.2">
      <c r="A381" s="114"/>
      <c r="B381" s="91"/>
      <c r="C381" s="85"/>
      <c r="D381" s="85"/>
      <c r="E381" s="85"/>
      <c r="F381" s="94"/>
      <c r="G381" s="59"/>
      <c r="H381" s="57"/>
      <c r="I381" s="58"/>
      <c r="J381" s="58"/>
    </row>
    <row r="382" spans="1:10" x14ac:dyDescent="0.2">
      <c r="A382" s="114"/>
      <c r="B382" s="91"/>
      <c r="C382" s="85"/>
      <c r="D382" s="85"/>
      <c r="E382" s="85"/>
      <c r="F382" s="94"/>
      <c r="G382" s="59"/>
      <c r="H382" s="57"/>
      <c r="I382" s="58"/>
      <c r="J382" s="58"/>
    </row>
    <row r="383" spans="1:10" x14ac:dyDescent="0.2">
      <c r="A383" s="114"/>
      <c r="B383" s="91"/>
      <c r="C383" s="85"/>
      <c r="D383" s="85"/>
      <c r="E383" s="85"/>
      <c r="F383" s="94"/>
      <c r="G383" s="59"/>
      <c r="H383" s="57"/>
      <c r="I383" s="58"/>
      <c r="J383" s="58"/>
    </row>
    <row r="384" spans="1:10" x14ac:dyDescent="0.2">
      <c r="A384" s="114"/>
      <c r="B384" s="91"/>
      <c r="C384" s="85"/>
      <c r="D384" s="85"/>
      <c r="E384" s="85"/>
      <c r="F384" s="94"/>
      <c r="G384" s="59"/>
      <c r="H384" s="57"/>
      <c r="I384" s="58"/>
      <c r="J384" s="58"/>
    </row>
    <row r="385" spans="1:10" x14ac:dyDescent="0.2">
      <c r="A385" s="114"/>
      <c r="B385" s="91"/>
      <c r="C385" s="85"/>
      <c r="D385" s="85"/>
      <c r="E385" s="85"/>
      <c r="F385" s="94"/>
      <c r="G385" s="59"/>
      <c r="H385" s="57"/>
      <c r="I385" s="58"/>
      <c r="J385" s="58"/>
    </row>
    <row r="386" spans="1:10" x14ac:dyDescent="0.2">
      <c r="A386" s="114"/>
      <c r="B386" s="91"/>
      <c r="C386" s="85"/>
      <c r="D386" s="85"/>
      <c r="E386" s="85"/>
      <c r="F386" s="94"/>
      <c r="G386" s="59"/>
      <c r="H386" s="57"/>
      <c r="I386" s="58"/>
      <c r="J386" s="58"/>
    </row>
    <row r="387" spans="1:10" x14ac:dyDescent="0.2">
      <c r="A387" s="114"/>
      <c r="B387" s="91"/>
      <c r="C387" s="85"/>
      <c r="D387" s="85"/>
      <c r="E387" s="85"/>
      <c r="F387" s="94"/>
      <c r="G387" s="59"/>
      <c r="H387" s="57"/>
      <c r="I387" s="58"/>
      <c r="J387" s="58"/>
    </row>
    <row r="388" spans="1:10" x14ac:dyDescent="0.2">
      <c r="A388" s="114"/>
      <c r="B388" s="91"/>
      <c r="C388" s="85"/>
      <c r="D388" s="85"/>
      <c r="E388" s="85"/>
      <c r="F388" s="94"/>
      <c r="G388" s="59"/>
      <c r="H388" s="57"/>
      <c r="I388" s="58"/>
      <c r="J388" s="58"/>
    </row>
    <row r="389" spans="1:10" x14ac:dyDescent="0.2">
      <c r="A389" s="114"/>
      <c r="B389" s="91"/>
      <c r="C389" s="85"/>
      <c r="D389" s="85"/>
      <c r="E389" s="85"/>
      <c r="F389" s="94"/>
      <c r="G389" s="59"/>
      <c r="H389" s="57"/>
      <c r="I389" s="58"/>
      <c r="J389" s="58"/>
    </row>
    <row r="390" spans="1:10" x14ac:dyDescent="0.2">
      <c r="A390" s="114"/>
      <c r="B390" s="91"/>
      <c r="C390" s="85"/>
      <c r="D390" s="85"/>
      <c r="E390" s="85"/>
      <c r="F390" s="94"/>
      <c r="G390" s="59"/>
      <c r="H390" s="57"/>
      <c r="I390" s="58"/>
      <c r="J390" s="58"/>
    </row>
    <row r="391" spans="1:10" x14ac:dyDescent="0.2">
      <c r="A391" s="114"/>
      <c r="B391" s="91"/>
      <c r="C391" s="85"/>
      <c r="D391" s="85"/>
      <c r="E391" s="85"/>
      <c r="F391" s="94"/>
      <c r="G391" s="59"/>
      <c r="H391" s="57"/>
      <c r="I391" s="58"/>
      <c r="J391" s="58"/>
    </row>
    <row r="392" spans="1:10" x14ac:dyDescent="0.2">
      <c r="A392" s="114"/>
      <c r="B392" s="91"/>
      <c r="C392" s="85"/>
      <c r="D392" s="85"/>
      <c r="E392" s="85"/>
      <c r="F392" s="94"/>
      <c r="G392" s="59"/>
      <c r="H392" s="57"/>
      <c r="I392" s="58"/>
      <c r="J392" s="58"/>
    </row>
    <row r="393" spans="1:10" x14ac:dyDescent="0.2">
      <c r="A393" s="114"/>
      <c r="B393" s="91"/>
      <c r="C393" s="85"/>
      <c r="D393" s="85"/>
      <c r="E393" s="85"/>
      <c r="F393" s="94"/>
      <c r="G393" s="59"/>
      <c r="H393" s="57"/>
      <c r="I393" s="58"/>
      <c r="J393" s="58"/>
    </row>
    <row r="394" spans="1:10" x14ac:dyDescent="0.2">
      <c r="A394" s="114"/>
      <c r="B394" s="91"/>
      <c r="C394" s="85"/>
      <c r="D394" s="85"/>
      <c r="E394" s="85"/>
      <c r="F394" s="94"/>
      <c r="G394" s="59"/>
      <c r="H394" s="57"/>
      <c r="I394" s="58"/>
      <c r="J394" s="58"/>
    </row>
    <row r="395" spans="1:10" x14ac:dyDescent="0.2">
      <c r="A395" s="114"/>
      <c r="B395" s="91"/>
      <c r="C395" s="85"/>
      <c r="D395" s="85"/>
      <c r="E395" s="85"/>
      <c r="F395" s="94"/>
      <c r="G395" s="59"/>
      <c r="H395" s="57"/>
      <c r="I395" s="58"/>
      <c r="J395" s="58"/>
    </row>
    <row r="396" spans="1:10" x14ac:dyDescent="0.2">
      <c r="A396" s="114"/>
      <c r="B396" s="91"/>
      <c r="C396" s="85"/>
      <c r="D396" s="85"/>
      <c r="E396" s="85"/>
      <c r="F396" s="94"/>
      <c r="G396" s="59"/>
      <c r="H396" s="57"/>
      <c r="I396" s="58"/>
      <c r="J396" s="58"/>
    </row>
    <row r="397" spans="1:10" x14ac:dyDescent="0.2">
      <c r="A397" s="114"/>
      <c r="B397" s="91"/>
      <c r="C397" s="85"/>
      <c r="D397" s="85"/>
      <c r="E397" s="85"/>
      <c r="F397" s="94"/>
      <c r="G397" s="59"/>
      <c r="H397" s="57"/>
      <c r="I397" s="58"/>
      <c r="J397" s="58"/>
    </row>
    <row r="398" spans="1:10" x14ac:dyDescent="0.2">
      <c r="A398" s="114"/>
      <c r="B398" s="91"/>
      <c r="C398" s="85"/>
      <c r="D398" s="85"/>
      <c r="E398" s="85"/>
      <c r="F398" s="94"/>
      <c r="G398" s="59"/>
      <c r="H398" s="57"/>
      <c r="I398" s="58"/>
      <c r="J398" s="58"/>
    </row>
    <row r="399" spans="1:10" x14ac:dyDescent="0.2">
      <c r="A399" s="114"/>
      <c r="B399" s="91"/>
      <c r="C399" s="85"/>
      <c r="D399" s="85"/>
      <c r="E399" s="85"/>
      <c r="F399" s="94"/>
      <c r="G399" s="59"/>
      <c r="H399" s="57"/>
      <c r="I399" s="58"/>
      <c r="J399" s="58"/>
    </row>
    <row r="400" spans="1:10" x14ac:dyDescent="0.2">
      <c r="A400" s="114"/>
      <c r="B400" s="91"/>
      <c r="C400" s="85"/>
      <c r="D400" s="85"/>
      <c r="E400" s="85"/>
      <c r="F400" s="94"/>
      <c r="G400" s="59"/>
      <c r="H400" s="57"/>
      <c r="I400" s="58"/>
      <c r="J400" s="58"/>
    </row>
    <row r="401" spans="1:10" x14ac:dyDescent="0.2">
      <c r="A401" s="114"/>
      <c r="B401" s="91"/>
      <c r="C401" s="85"/>
      <c r="D401" s="85"/>
      <c r="E401" s="85"/>
      <c r="F401" s="94"/>
      <c r="G401" s="59"/>
      <c r="H401" s="57"/>
      <c r="I401" s="58"/>
      <c r="J401" s="58"/>
    </row>
    <row r="402" spans="1:10" x14ac:dyDescent="0.2">
      <c r="A402" s="114"/>
      <c r="B402" s="91"/>
      <c r="C402" s="85"/>
      <c r="D402" s="85"/>
      <c r="E402" s="85"/>
      <c r="F402" s="94"/>
      <c r="G402" s="59"/>
      <c r="H402" s="57"/>
      <c r="I402" s="58"/>
      <c r="J402" s="58"/>
    </row>
    <row r="403" spans="1:10" x14ac:dyDescent="0.2">
      <c r="A403" s="114"/>
      <c r="B403" s="91"/>
      <c r="C403" s="85"/>
      <c r="D403" s="85"/>
      <c r="E403" s="85"/>
      <c r="F403" s="94"/>
      <c r="G403" s="59"/>
      <c r="H403" s="57"/>
      <c r="I403" s="58"/>
      <c r="J403" s="58"/>
    </row>
    <row r="404" spans="1:10" x14ac:dyDescent="0.2">
      <c r="A404" s="114"/>
      <c r="B404" s="91"/>
      <c r="C404" s="85"/>
      <c r="D404" s="85"/>
      <c r="E404" s="85"/>
      <c r="F404" s="94"/>
      <c r="G404" s="59"/>
      <c r="H404" s="57"/>
      <c r="I404" s="58"/>
      <c r="J404" s="58"/>
    </row>
    <row r="405" spans="1:10" x14ac:dyDescent="0.2">
      <c r="A405" s="114"/>
      <c r="B405" s="91"/>
      <c r="C405" s="85"/>
      <c r="D405" s="85"/>
      <c r="E405" s="85"/>
      <c r="F405" s="94"/>
      <c r="G405" s="59"/>
      <c r="H405" s="57"/>
      <c r="I405" s="58"/>
      <c r="J405" s="58"/>
    </row>
    <row r="406" spans="1:10" x14ac:dyDescent="0.2">
      <c r="A406" s="114"/>
      <c r="B406" s="91"/>
      <c r="C406" s="85"/>
      <c r="D406" s="85"/>
      <c r="E406" s="85"/>
      <c r="F406" s="94"/>
      <c r="G406" s="59"/>
      <c r="H406" s="57"/>
      <c r="I406" s="58"/>
      <c r="J406" s="58"/>
    </row>
    <row r="407" spans="1:10" x14ac:dyDescent="0.2">
      <c r="A407" s="114"/>
      <c r="B407" s="91"/>
      <c r="C407" s="85"/>
      <c r="D407" s="85"/>
      <c r="E407" s="85"/>
      <c r="F407" s="94"/>
      <c r="G407" s="59"/>
      <c r="H407" s="57"/>
      <c r="I407" s="58"/>
      <c r="J407" s="58"/>
    </row>
    <row r="408" spans="1:10" x14ac:dyDescent="0.2">
      <c r="A408" s="114"/>
      <c r="B408" s="91"/>
      <c r="C408" s="85"/>
      <c r="D408" s="85"/>
      <c r="E408" s="85"/>
      <c r="F408" s="94"/>
      <c r="G408" s="59"/>
      <c r="H408" s="57"/>
      <c r="I408" s="58"/>
      <c r="J408" s="58"/>
    </row>
    <row r="409" spans="1:10" x14ac:dyDescent="0.2">
      <c r="A409" s="114"/>
      <c r="B409" s="91"/>
      <c r="C409" s="85"/>
      <c r="D409" s="85"/>
      <c r="E409" s="85"/>
      <c r="F409" s="94"/>
      <c r="G409" s="59"/>
      <c r="H409" s="57"/>
      <c r="I409" s="58"/>
      <c r="J409" s="58"/>
    </row>
    <row r="410" spans="1:10" x14ac:dyDescent="0.2">
      <c r="A410" s="114"/>
      <c r="B410" s="91"/>
      <c r="C410" s="85"/>
      <c r="D410" s="85"/>
      <c r="E410" s="85"/>
      <c r="F410" s="94"/>
      <c r="G410" s="59"/>
      <c r="H410" s="57"/>
      <c r="I410" s="58"/>
      <c r="J410" s="58"/>
    </row>
    <row r="411" spans="1:10" x14ac:dyDescent="0.2">
      <c r="A411" s="114"/>
      <c r="B411" s="91"/>
      <c r="C411" s="85"/>
      <c r="D411" s="85"/>
      <c r="E411" s="85"/>
      <c r="F411" s="94"/>
      <c r="G411" s="59"/>
      <c r="H411" s="57"/>
      <c r="I411" s="58"/>
      <c r="J411" s="58"/>
    </row>
    <row r="412" spans="1:10" x14ac:dyDescent="0.2">
      <c r="A412" s="114"/>
      <c r="B412" s="91"/>
      <c r="C412" s="85"/>
      <c r="D412" s="85"/>
      <c r="E412" s="85"/>
      <c r="F412" s="94"/>
      <c r="G412" s="59"/>
      <c r="H412" s="57"/>
      <c r="I412" s="58"/>
      <c r="J412" s="58"/>
    </row>
    <row r="413" spans="1:10" x14ac:dyDescent="0.2">
      <c r="A413" s="114"/>
      <c r="B413" s="91"/>
      <c r="C413" s="85"/>
      <c r="D413" s="85"/>
      <c r="E413" s="85"/>
      <c r="F413" s="94"/>
      <c r="G413" s="59"/>
      <c r="H413" s="57"/>
      <c r="I413" s="58"/>
      <c r="J413" s="58"/>
    </row>
    <row r="414" spans="1:10" x14ac:dyDescent="0.2">
      <c r="A414" s="114"/>
      <c r="B414" s="91"/>
      <c r="C414" s="85"/>
      <c r="D414" s="85"/>
      <c r="E414" s="85"/>
      <c r="F414" s="94"/>
      <c r="G414" s="59"/>
      <c r="H414" s="57"/>
      <c r="I414" s="58"/>
      <c r="J414" s="58"/>
    </row>
    <row r="415" spans="1:10" x14ac:dyDescent="0.2">
      <c r="A415" s="114"/>
      <c r="B415" s="91"/>
      <c r="C415" s="85"/>
      <c r="D415" s="85"/>
      <c r="E415" s="85"/>
      <c r="F415" s="94"/>
      <c r="G415" s="59"/>
      <c r="H415" s="57"/>
      <c r="I415" s="58"/>
      <c r="J415" s="58"/>
    </row>
    <row r="416" spans="1:10" x14ac:dyDescent="0.2">
      <c r="A416" s="114"/>
      <c r="B416" s="91"/>
      <c r="C416" s="85"/>
      <c r="D416" s="85"/>
      <c r="E416" s="85"/>
      <c r="F416" s="94"/>
      <c r="G416" s="59"/>
      <c r="H416" s="57"/>
      <c r="I416" s="58"/>
      <c r="J416" s="58"/>
    </row>
    <row r="417" spans="1:10" x14ac:dyDescent="0.2">
      <c r="A417" s="114"/>
      <c r="B417" s="91"/>
      <c r="C417" s="85"/>
      <c r="D417" s="85"/>
      <c r="E417" s="85"/>
      <c r="F417" s="94"/>
      <c r="G417" s="59"/>
      <c r="H417" s="57"/>
      <c r="I417" s="58"/>
      <c r="J417" s="58"/>
    </row>
    <row r="418" spans="1:10" x14ac:dyDescent="0.2">
      <c r="A418" s="114"/>
      <c r="B418" s="91"/>
      <c r="C418" s="85"/>
      <c r="D418" s="85"/>
      <c r="E418" s="85"/>
      <c r="F418" s="94"/>
      <c r="G418" s="59"/>
      <c r="H418" s="57"/>
      <c r="I418" s="58"/>
      <c r="J418" s="58"/>
    </row>
    <row r="419" spans="1:10" x14ac:dyDescent="0.2">
      <c r="A419" s="114"/>
      <c r="B419" s="91"/>
      <c r="C419" s="85"/>
      <c r="D419" s="85"/>
      <c r="E419" s="85"/>
      <c r="F419" s="94"/>
      <c r="G419" s="59"/>
      <c r="H419" s="57"/>
      <c r="I419" s="58"/>
      <c r="J419" s="58"/>
    </row>
    <row r="420" spans="1:10" x14ac:dyDescent="0.2">
      <c r="A420" s="114"/>
      <c r="B420" s="91"/>
      <c r="C420" s="85"/>
      <c r="D420" s="85"/>
      <c r="E420" s="85"/>
      <c r="F420" s="94"/>
      <c r="G420" s="59"/>
      <c r="H420" s="57"/>
      <c r="I420" s="58"/>
      <c r="J420" s="58"/>
    </row>
    <row r="421" spans="1:10" x14ac:dyDescent="0.2">
      <c r="A421" s="114"/>
      <c r="B421" s="91"/>
      <c r="C421" s="85"/>
      <c r="D421" s="85"/>
      <c r="E421" s="85"/>
      <c r="F421" s="94"/>
      <c r="G421" s="59"/>
      <c r="H421" s="57"/>
      <c r="I421" s="58"/>
      <c r="J421" s="58"/>
    </row>
    <row r="422" spans="1:10" x14ac:dyDescent="0.2">
      <c r="A422" s="114"/>
      <c r="B422" s="91"/>
      <c r="C422" s="85"/>
      <c r="D422" s="85"/>
      <c r="E422" s="85"/>
      <c r="F422" s="94"/>
      <c r="G422" s="59"/>
      <c r="H422" s="57"/>
      <c r="I422" s="58"/>
      <c r="J422" s="58"/>
    </row>
    <row r="423" spans="1:10" x14ac:dyDescent="0.2">
      <c r="A423" s="114"/>
      <c r="B423" s="91"/>
      <c r="C423" s="85"/>
      <c r="D423" s="85"/>
      <c r="E423" s="85"/>
      <c r="F423" s="94"/>
      <c r="G423" s="59"/>
      <c r="H423" s="57"/>
      <c r="I423" s="58"/>
      <c r="J423" s="58"/>
    </row>
    <row r="424" spans="1:10" x14ac:dyDescent="0.2">
      <c r="A424" s="115" t="s">
        <v>60</v>
      </c>
      <c r="B424" s="106"/>
      <c r="C424" s="106"/>
      <c r="D424" s="106"/>
      <c r="E424" s="106"/>
      <c r="F424" s="98"/>
      <c r="G424" s="60">
        <v>103</v>
      </c>
      <c r="H424" s="60">
        <v>128</v>
      </c>
      <c r="I424" s="71"/>
      <c r="J424" s="72"/>
    </row>
  </sheetData>
  <mergeCells count="11">
    <mergeCell ref="I2:I4"/>
    <mergeCell ref="J2:J4"/>
    <mergeCell ref="B2:B4"/>
    <mergeCell ref="C2:C4"/>
    <mergeCell ref="D2:D4"/>
    <mergeCell ref="E2:E4"/>
    <mergeCell ref="A2:A4"/>
    <mergeCell ref="F2:F4"/>
    <mergeCell ref="G3:G4"/>
    <mergeCell ref="H3:H4"/>
    <mergeCell ref="G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07"/>
  <sheetViews>
    <sheetView zoomScale="80" zoomScaleNormal="80" workbookViewId="0">
      <selection activeCell="A2" sqref="A2"/>
    </sheetView>
  </sheetViews>
  <sheetFormatPr defaultRowHeight="14.25" x14ac:dyDescent="0.2"/>
  <cols>
    <col min="1" max="1" width="11.75" customWidth="1"/>
    <col min="2" max="2" width="12.75" customWidth="1"/>
    <col min="3" max="8" width="8" customWidth="1"/>
    <col min="9" max="9" width="11" customWidth="1"/>
    <col min="10" max="10" width="10.125" customWidth="1"/>
    <col min="11" max="11" width="10.25" customWidth="1"/>
    <col min="12" max="14" width="22.625" customWidth="1"/>
    <col min="15" max="22" width="10.125" customWidth="1"/>
  </cols>
  <sheetData>
    <row r="1" spans="1:14" ht="26.25" x14ac:dyDescent="0.55000000000000004">
      <c r="A1" s="143" t="s">
        <v>14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ht="69.75" x14ac:dyDescent="0.2">
      <c r="A2" s="61" t="s">
        <v>6</v>
      </c>
      <c r="B2" s="61" t="s">
        <v>7</v>
      </c>
      <c r="C2" s="144" t="s">
        <v>15</v>
      </c>
      <c r="D2" s="145"/>
      <c r="E2" s="146"/>
      <c r="F2" s="147" t="s">
        <v>16</v>
      </c>
      <c r="G2" s="148"/>
      <c r="H2" s="149"/>
      <c r="I2" s="147" t="s">
        <v>17</v>
      </c>
      <c r="J2" s="148"/>
      <c r="K2" s="149"/>
      <c r="L2" s="35" t="s">
        <v>18</v>
      </c>
      <c r="M2" s="35" t="s">
        <v>19</v>
      </c>
      <c r="N2" s="35" t="s">
        <v>20</v>
      </c>
    </row>
    <row r="3" spans="1:14" ht="24" x14ac:dyDescent="0.55000000000000004">
      <c r="A3" s="3"/>
      <c r="B3" s="3"/>
      <c r="C3" s="5">
        <v>1.1000000000000001</v>
      </c>
      <c r="D3" s="5">
        <v>1.2</v>
      </c>
      <c r="E3" s="5">
        <v>1.3</v>
      </c>
      <c r="F3" s="5">
        <v>2.1</v>
      </c>
      <c r="G3" s="5">
        <v>2.2000000000000002</v>
      </c>
      <c r="H3" s="5">
        <v>2.2999999999999998</v>
      </c>
      <c r="I3" s="5">
        <v>3.1</v>
      </c>
      <c r="J3" s="5">
        <v>3.2</v>
      </c>
      <c r="K3" s="5">
        <v>3.3</v>
      </c>
      <c r="L3" s="3"/>
      <c r="M3" s="3"/>
      <c r="N3" s="3"/>
    </row>
    <row r="4" spans="1:14" x14ac:dyDescent="0.2">
      <c r="A4" s="43">
        <v>5939</v>
      </c>
      <c r="B4" s="44">
        <v>1</v>
      </c>
      <c r="C4" s="45">
        <v>4</v>
      </c>
      <c r="D4" s="53">
        <v>4</v>
      </c>
      <c r="E4" s="53">
        <v>4</v>
      </c>
      <c r="F4" s="53">
        <v>5</v>
      </c>
      <c r="G4" s="53">
        <v>5</v>
      </c>
      <c r="H4" s="53">
        <v>5</v>
      </c>
      <c r="I4" s="53">
        <v>4</v>
      </c>
      <c r="J4" s="53">
        <v>4</v>
      </c>
      <c r="K4" s="53">
        <v>4</v>
      </c>
      <c r="L4" s="46">
        <v>4</v>
      </c>
      <c r="M4" s="47">
        <v>1</v>
      </c>
      <c r="N4" s="47">
        <v>1</v>
      </c>
    </row>
    <row r="5" spans="1:14" x14ac:dyDescent="0.2">
      <c r="A5" s="43">
        <v>5939</v>
      </c>
      <c r="B5" s="44">
        <v>2</v>
      </c>
      <c r="C5" s="53">
        <v>4</v>
      </c>
      <c r="D5" s="53">
        <v>5</v>
      </c>
      <c r="E5" s="53">
        <v>5</v>
      </c>
      <c r="F5" s="53">
        <v>5</v>
      </c>
      <c r="G5" s="53">
        <v>4</v>
      </c>
      <c r="H5" s="53">
        <v>5</v>
      </c>
      <c r="I5" s="53">
        <v>5</v>
      </c>
      <c r="J5" s="53">
        <v>5</v>
      </c>
      <c r="K5" s="53">
        <v>5</v>
      </c>
      <c r="L5" s="53">
        <v>5</v>
      </c>
      <c r="M5" s="41">
        <v>1</v>
      </c>
      <c r="N5" s="41">
        <v>1</v>
      </c>
    </row>
    <row r="6" spans="1:14" x14ac:dyDescent="0.2">
      <c r="A6" s="43">
        <v>5939</v>
      </c>
      <c r="B6" s="44">
        <v>3</v>
      </c>
      <c r="C6" s="53">
        <v>5</v>
      </c>
      <c r="D6" s="53">
        <v>5</v>
      </c>
      <c r="E6" s="53">
        <v>5</v>
      </c>
      <c r="F6" s="53">
        <v>5</v>
      </c>
      <c r="G6" s="53">
        <v>5</v>
      </c>
      <c r="H6" s="53">
        <v>5</v>
      </c>
      <c r="I6" s="53">
        <v>5</v>
      </c>
      <c r="J6" s="53">
        <v>5</v>
      </c>
      <c r="K6" s="53">
        <v>5</v>
      </c>
      <c r="L6" s="53">
        <v>5</v>
      </c>
      <c r="M6" s="47">
        <v>1</v>
      </c>
      <c r="N6" s="47">
        <v>1</v>
      </c>
    </row>
    <row r="7" spans="1:14" x14ac:dyDescent="0.2">
      <c r="A7" s="43">
        <v>5939</v>
      </c>
      <c r="B7" s="44">
        <v>4</v>
      </c>
      <c r="C7" s="53">
        <v>4</v>
      </c>
      <c r="D7" s="53">
        <v>4</v>
      </c>
      <c r="E7" s="53">
        <v>4</v>
      </c>
      <c r="F7" s="53">
        <v>5</v>
      </c>
      <c r="G7" s="53">
        <v>5</v>
      </c>
      <c r="H7" s="53">
        <v>5</v>
      </c>
      <c r="I7" s="53">
        <v>4</v>
      </c>
      <c r="J7" s="53">
        <v>4</v>
      </c>
      <c r="K7" s="53">
        <v>4</v>
      </c>
      <c r="L7" s="53">
        <v>4</v>
      </c>
      <c r="M7" s="41">
        <v>1</v>
      </c>
      <c r="N7" s="41">
        <v>1</v>
      </c>
    </row>
    <row r="8" spans="1:14" x14ac:dyDescent="0.2">
      <c r="A8" s="43">
        <v>5939</v>
      </c>
      <c r="B8" s="44">
        <v>5</v>
      </c>
      <c r="C8" s="53">
        <v>4</v>
      </c>
      <c r="D8" s="53">
        <v>4</v>
      </c>
      <c r="E8" s="53">
        <v>5</v>
      </c>
      <c r="F8" s="53">
        <v>5</v>
      </c>
      <c r="G8" s="53">
        <v>5</v>
      </c>
      <c r="H8" s="53">
        <v>5</v>
      </c>
      <c r="I8" s="53">
        <v>4</v>
      </c>
      <c r="J8" s="53">
        <v>4</v>
      </c>
      <c r="K8" s="53">
        <v>5</v>
      </c>
      <c r="L8" s="53">
        <v>5</v>
      </c>
      <c r="M8" s="47">
        <v>1</v>
      </c>
      <c r="N8" s="47">
        <v>1</v>
      </c>
    </row>
    <row r="9" spans="1:14" x14ac:dyDescent="0.2">
      <c r="A9" s="43">
        <v>5939</v>
      </c>
      <c r="B9" s="44">
        <v>6</v>
      </c>
      <c r="C9" s="53">
        <v>4</v>
      </c>
      <c r="D9" s="53">
        <v>4</v>
      </c>
      <c r="E9" s="53">
        <v>4</v>
      </c>
      <c r="F9" s="53">
        <v>4</v>
      </c>
      <c r="G9" s="53">
        <v>4</v>
      </c>
      <c r="H9" s="53">
        <v>4</v>
      </c>
      <c r="I9" s="53">
        <v>4</v>
      </c>
      <c r="J9" s="53">
        <v>4</v>
      </c>
      <c r="K9" s="53">
        <v>4</v>
      </c>
      <c r="L9" s="53">
        <v>4</v>
      </c>
      <c r="M9" s="41">
        <v>1</v>
      </c>
      <c r="N9" s="41">
        <v>2</v>
      </c>
    </row>
    <row r="10" spans="1:14" x14ac:dyDescent="0.2">
      <c r="A10" s="43">
        <v>5939</v>
      </c>
      <c r="B10" s="44">
        <v>7</v>
      </c>
      <c r="C10" s="53">
        <v>4</v>
      </c>
      <c r="D10" s="53">
        <v>4</v>
      </c>
      <c r="E10" s="53">
        <v>4</v>
      </c>
      <c r="F10" s="53">
        <v>4</v>
      </c>
      <c r="G10" s="53">
        <v>4</v>
      </c>
      <c r="H10" s="53">
        <v>4</v>
      </c>
      <c r="I10" s="53">
        <v>4</v>
      </c>
      <c r="J10" s="53">
        <v>4</v>
      </c>
      <c r="K10" s="53">
        <v>5</v>
      </c>
      <c r="L10" s="53">
        <v>4</v>
      </c>
      <c r="M10" s="47">
        <v>1</v>
      </c>
      <c r="N10" s="47">
        <v>1</v>
      </c>
    </row>
    <row r="11" spans="1:14" x14ac:dyDescent="0.2">
      <c r="A11" s="43">
        <v>5939</v>
      </c>
      <c r="B11" s="44">
        <v>8</v>
      </c>
      <c r="C11" s="53">
        <v>5</v>
      </c>
      <c r="D11" s="53">
        <v>5</v>
      </c>
      <c r="E11" s="53">
        <v>5</v>
      </c>
      <c r="F11" s="53">
        <v>5</v>
      </c>
      <c r="G11" s="53">
        <v>5</v>
      </c>
      <c r="H11" s="53">
        <v>5</v>
      </c>
      <c r="I11" s="53">
        <v>5</v>
      </c>
      <c r="J11" s="53">
        <v>5</v>
      </c>
      <c r="K11" s="53">
        <v>5</v>
      </c>
      <c r="L11" s="53">
        <v>5</v>
      </c>
      <c r="M11" s="41">
        <v>1</v>
      </c>
      <c r="N11" s="41">
        <v>1</v>
      </c>
    </row>
    <row r="12" spans="1:14" x14ac:dyDescent="0.2">
      <c r="A12" s="43">
        <v>5939</v>
      </c>
      <c r="B12" s="44">
        <v>9</v>
      </c>
      <c r="C12" s="53">
        <v>4</v>
      </c>
      <c r="D12" s="53">
        <v>5</v>
      </c>
      <c r="E12" s="53">
        <v>4</v>
      </c>
      <c r="F12" s="53">
        <v>5</v>
      </c>
      <c r="G12" s="53">
        <v>5</v>
      </c>
      <c r="H12" s="53">
        <v>5</v>
      </c>
      <c r="I12" s="53">
        <v>4</v>
      </c>
      <c r="J12" s="53">
        <v>4</v>
      </c>
      <c r="K12" s="53">
        <v>5</v>
      </c>
      <c r="L12" s="53">
        <v>5</v>
      </c>
      <c r="M12" s="47">
        <v>1</v>
      </c>
      <c r="N12" s="47">
        <v>1</v>
      </c>
    </row>
    <row r="13" spans="1:14" x14ac:dyDescent="0.2">
      <c r="A13" s="43">
        <v>5939</v>
      </c>
      <c r="B13" s="44">
        <v>10</v>
      </c>
      <c r="C13" s="53">
        <v>4</v>
      </c>
      <c r="D13" s="53">
        <v>4</v>
      </c>
      <c r="E13" s="53">
        <v>4</v>
      </c>
      <c r="F13" s="53">
        <v>5</v>
      </c>
      <c r="G13" s="53">
        <v>5</v>
      </c>
      <c r="H13" s="53">
        <v>5</v>
      </c>
      <c r="I13" s="53">
        <v>4</v>
      </c>
      <c r="J13" s="53">
        <v>4</v>
      </c>
      <c r="K13" s="53">
        <v>5</v>
      </c>
      <c r="L13" s="53">
        <v>5</v>
      </c>
      <c r="M13" s="41">
        <v>1</v>
      </c>
      <c r="N13" s="41">
        <v>1</v>
      </c>
    </row>
    <row r="14" spans="1:14" x14ac:dyDescent="0.2">
      <c r="A14" s="43">
        <v>5939</v>
      </c>
      <c r="B14" s="44">
        <v>11</v>
      </c>
      <c r="C14" s="53">
        <v>5</v>
      </c>
      <c r="D14" s="53">
        <v>5</v>
      </c>
      <c r="E14" s="53">
        <v>5</v>
      </c>
      <c r="F14" s="53">
        <v>5</v>
      </c>
      <c r="G14" s="53">
        <v>5</v>
      </c>
      <c r="H14" s="53">
        <v>5</v>
      </c>
      <c r="I14" s="53">
        <v>5</v>
      </c>
      <c r="J14" s="53">
        <v>5</v>
      </c>
      <c r="K14" s="53">
        <v>5</v>
      </c>
      <c r="L14" s="53">
        <v>5</v>
      </c>
      <c r="M14" s="47">
        <v>1</v>
      </c>
      <c r="N14" s="47">
        <v>1</v>
      </c>
    </row>
    <row r="15" spans="1:14" x14ac:dyDescent="0.2">
      <c r="A15" s="43">
        <v>5939</v>
      </c>
      <c r="B15" s="44">
        <v>12</v>
      </c>
      <c r="C15" s="53">
        <v>4</v>
      </c>
      <c r="D15" s="53">
        <v>4</v>
      </c>
      <c r="E15" s="53">
        <v>4</v>
      </c>
      <c r="F15" s="53">
        <v>5</v>
      </c>
      <c r="G15" s="53">
        <v>5</v>
      </c>
      <c r="H15" s="53">
        <v>5</v>
      </c>
      <c r="I15" s="53">
        <v>4</v>
      </c>
      <c r="J15" s="53">
        <v>4</v>
      </c>
      <c r="K15" s="53">
        <v>4</v>
      </c>
      <c r="L15" s="53">
        <v>4</v>
      </c>
      <c r="M15" s="41">
        <v>1</v>
      </c>
      <c r="N15" s="41">
        <v>4</v>
      </c>
    </row>
    <row r="16" spans="1:14" x14ac:dyDescent="0.2">
      <c r="A16" s="43">
        <v>5939</v>
      </c>
      <c r="B16" s="44">
        <v>13</v>
      </c>
      <c r="C16" s="53">
        <v>5</v>
      </c>
      <c r="D16" s="53">
        <v>5</v>
      </c>
      <c r="E16" s="53">
        <v>5</v>
      </c>
      <c r="F16" s="53">
        <v>5</v>
      </c>
      <c r="G16" s="53">
        <v>5</v>
      </c>
      <c r="H16" s="53">
        <v>5</v>
      </c>
      <c r="I16" s="53">
        <v>5</v>
      </c>
      <c r="J16" s="53">
        <v>5</v>
      </c>
      <c r="K16" s="53">
        <v>5</v>
      </c>
      <c r="L16" s="53">
        <v>5</v>
      </c>
      <c r="M16" s="47">
        <v>1</v>
      </c>
      <c r="N16" s="47">
        <v>1</v>
      </c>
    </row>
    <row r="17" spans="1:14" x14ac:dyDescent="0.2">
      <c r="A17" s="43">
        <v>5939</v>
      </c>
      <c r="B17" s="44">
        <v>14</v>
      </c>
      <c r="C17" s="53">
        <v>5</v>
      </c>
      <c r="D17" s="53">
        <v>5</v>
      </c>
      <c r="E17" s="53">
        <v>5</v>
      </c>
      <c r="F17" s="53">
        <v>5</v>
      </c>
      <c r="G17" s="53">
        <v>5</v>
      </c>
      <c r="H17" s="53">
        <v>5</v>
      </c>
      <c r="I17" s="53">
        <v>5</v>
      </c>
      <c r="J17" s="53">
        <v>4</v>
      </c>
      <c r="K17" s="53">
        <v>5</v>
      </c>
      <c r="L17" s="53">
        <v>5</v>
      </c>
      <c r="M17" s="41">
        <v>1</v>
      </c>
      <c r="N17" s="41">
        <v>1</v>
      </c>
    </row>
    <row r="18" spans="1:14" x14ac:dyDescent="0.2">
      <c r="A18" s="43">
        <v>5939</v>
      </c>
      <c r="B18" s="44">
        <v>15</v>
      </c>
      <c r="C18" s="53">
        <v>4</v>
      </c>
      <c r="D18" s="53">
        <v>4</v>
      </c>
      <c r="E18" s="53">
        <v>4</v>
      </c>
      <c r="F18" s="53">
        <v>5</v>
      </c>
      <c r="G18" s="53">
        <v>5</v>
      </c>
      <c r="H18" s="53">
        <v>5</v>
      </c>
      <c r="I18" s="53">
        <v>5</v>
      </c>
      <c r="J18" s="53">
        <v>5</v>
      </c>
      <c r="K18" s="53">
        <v>5</v>
      </c>
      <c r="L18" s="53">
        <v>5</v>
      </c>
      <c r="M18" s="41">
        <v>1</v>
      </c>
      <c r="N18" s="41">
        <v>2</v>
      </c>
    </row>
    <row r="19" spans="1:14" x14ac:dyDescent="0.2">
      <c r="A19" s="43">
        <v>5939</v>
      </c>
      <c r="B19" s="44">
        <v>16</v>
      </c>
      <c r="C19" s="53">
        <v>5</v>
      </c>
      <c r="D19" s="53">
        <v>5</v>
      </c>
      <c r="E19" s="53">
        <v>5</v>
      </c>
      <c r="F19" s="53">
        <v>5</v>
      </c>
      <c r="G19" s="53">
        <v>5</v>
      </c>
      <c r="H19" s="53">
        <v>5</v>
      </c>
      <c r="I19" s="53">
        <v>5</v>
      </c>
      <c r="J19" s="53">
        <v>5</v>
      </c>
      <c r="K19" s="53">
        <v>5</v>
      </c>
      <c r="L19" s="53">
        <v>5</v>
      </c>
      <c r="M19" s="41">
        <v>1</v>
      </c>
      <c r="N19" s="41">
        <v>1</v>
      </c>
    </row>
    <row r="20" spans="1:14" x14ac:dyDescent="0.2">
      <c r="A20" s="43">
        <v>5939</v>
      </c>
      <c r="B20" s="44">
        <v>17</v>
      </c>
      <c r="C20" s="53">
        <v>4</v>
      </c>
      <c r="D20" s="53">
        <v>5</v>
      </c>
      <c r="E20" s="53">
        <v>5</v>
      </c>
      <c r="F20" s="53">
        <v>5</v>
      </c>
      <c r="G20" s="53">
        <v>5</v>
      </c>
      <c r="H20" s="53">
        <v>4</v>
      </c>
      <c r="I20" s="53">
        <v>5</v>
      </c>
      <c r="J20" s="53">
        <v>5</v>
      </c>
      <c r="K20" s="53">
        <v>5</v>
      </c>
      <c r="L20" s="53">
        <v>5</v>
      </c>
      <c r="M20" s="47">
        <v>1</v>
      </c>
      <c r="N20" s="47">
        <v>2</v>
      </c>
    </row>
    <row r="21" spans="1:14" x14ac:dyDescent="0.2">
      <c r="A21" s="43">
        <v>5939</v>
      </c>
      <c r="B21" s="44">
        <v>18</v>
      </c>
      <c r="C21" s="53">
        <v>4</v>
      </c>
      <c r="D21" s="53">
        <v>4</v>
      </c>
      <c r="E21" s="53">
        <v>4</v>
      </c>
      <c r="F21" s="53">
        <v>4</v>
      </c>
      <c r="G21" s="53">
        <v>4</v>
      </c>
      <c r="H21" s="53">
        <v>4</v>
      </c>
      <c r="I21" s="53">
        <v>4</v>
      </c>
      <c r="J21" s="53">
        <v>4</v>
      </c>
      <c r="K21" s="53">
        <v>4</v>
      </c>
      <c r="L21" s="53">
        <v>4</v>
      </c>
      <c r="M21" s="41">
        <v>1</v>
      </c>
      <c r="N21" s="41">
        <v>2</v>
      </c>
    </row>
    <row r="22" spans="1:14" x14ac:dyDescent="0.2">
      <c r="A22" s="43">
        <v>5939</v>
      </c>
      <c r="B22" s="44">
        <v>19</v>
      </c>
      <c r="C22" s="53">
        <v>5</v>
      </c>
      <c r="D22" s="53">
        <v>5</v>
      </c>
      <c r="E22" s="53">
        <v>5</v>
      </c>
      <c r="F22" s="53">
        <v>5</v>
      </c>
      <c r="G22" s="53">
        <v>5</v>
      </c>
      <c r="H22" s="53">
        <v>5</v>
      </c>
      <c r="I22" s="53">
        <v>5</v>
      </c>
      <c r="J22" s="53">
        <v>4</v>
      </c>
      <c r="K22" s="53">
        <v>5</v>
      </c>
      <c r="L22" s="53">
        <v>5</v>
      </c>
      <c r="M22" s="47">
        <v>1</v>
      </c>
      <c r="N22" s="47">
        <v>2</v>
      </c>
    </row>
    <row r="23" spans="1:14" x14ac:dyDescent="0.2">
      <c r="A23" s="43">
        <v>5939</v>
      </c>
      <c r="B23" s="44">
        <v>20</v>
      </c>
      <c r="C23" s="53">
        <v>4</v>
      </c>
      <c r="D23" s="53">
        <v>4</v>
      </c>
      <c r="E23" s="53">
        <v>4</v>
      </c>
      <c r="F23" s="53">
        <v>5</v>
      </c>
      <c r="G23" s="53">
        <v>5</v>
      </c>
      <c r="H23" s="53">
        <v>5</v>
      </c>
      <c r="I23" s="53">
        <v>5</v>
      </c>
      <c r="J23" s="53">
        <v>4</v>
      </c>
      <c r="K23" s="53">
        <v>5</v>
      </c>
      <c r="L23" s="53">
        <v>5</v>
      </c>
      <c r="M23" s="41">
        <v>1</v>
      </c>
      <c r="N23" s="41">
        <v>1</v>
      </c>
    </row>
    <row r="24" spans="1:14" x14ac:dyDescent="0.2">
      <c r="A24" s="43">
        <v>5939</v>
      </c>
      <c r="B24" s="44">
        <v>21</v>
      </c>
      <c r="C24" s="53">
        <v>5</v>
      </c>
      <c r="D24" s="53">
        <v>5</v>
      </c>
      <c r="E24" s="53">
        <v>5</v>
      </c>
      <c r="F24" s="53">
        <v>5</v>
      </c>
      <c r="G24" s="53">
        <v>5</v>
      </c>
      <c r="H24" s="53">
        <v>5</v>
      </c>
      <c r="I24" s="53">
        <v>5</v>
      </c>
      <c r="J24" s="53">
        <v>5</v>
      </c>
      <c r="K24" s="53">
        <v>5</v>
      </c>
      <c r="L24" s="53">
        <v>5</v>
      </c>
      <c r="M24" s="47">
        <v>1</v>
      </c>
      <c r="N24" s="47">
        <v>1</v>
      </c>
    </row>
    <row r="25" spans="1:14" x14ac:dyDescent="0.2">
      <c r="A25" s="43">
        <v>5939</v>
      </c>
      <c r="B25" s="44">
        <v>22</v>
      </c>
      <c r="C25" s="53">
        <v>4</v>
      </c>
      <c r="D25" s="53">
        <v>5</v>
      </c>
      <c r="E25" s="53">
        <v>5</v>
      </c>
      <c r="F25" s="53">
        <v>5</v>
      </c>
      <c r="G25" s="53">
        <v>5</v>
      </c>
      <c r="H25" s="53">
        <v>4</v>
      </c>
      <c r="I25" s="53">
        <v>5</v>
      </c>
      <c r="J25" s="53">
        <v>5</v>
      </c>
      <c r="K25" s="53">
        <v>5</v>
      </c>
      <c r="L25" s="53">
        <v>5</v>
      </c>
      <c r="M25" s="41">
        <v>1</v>
      </c>
      <c r="N25" s="41">
        <v>1</v>
      </c>
    </row>
    <row r="26" spans="1:14" x14ac:dyDescent="0.2">
      <c r="A26" s="43">
        <v>5939</v>
      </c>
      <c r="B26" s="44">
        <v>23</v>
      </c>
      <c r="C26" s="53">
        <v>4</v>
      </c>
      <c r="D26" s="53">
        <v>4</v>
      </c>
      <c r="E26" s="53">
        <v>4</v>
      </c>
      <c r="F26" s="53">
        <v>5</v>
      </c>
      <c r="G26" s="53">
        <v>5</v>
      </c>
      <c r="H26" s="53">
        <v>5</v>
      </c>
      <c r="I26" s="53">
        <v>4</v>
      </c>
      <c r="J26" s="53">
        <v>4</v>
      </c>
      <c r="K26" s="53">
        <v>4</v>
      </c>
      <c r="L26" s="53">
        <v>4</v>
      </c>
      <c r="M26" s="47">
        <v>1</v>
      </c>
      <c r="N26" s="47">
        <v>2</v>
      </c>
    </row>
    <row r="27" spans="1:14" x14ac:dyDescent="0.2">
      <c r="A27" s="43">
        <v>5939</v>
      </c>
      <c r="B27" s="44">
        <v>24</v>
      </c>
      <c r="C27" s="53">
        <v>5</v>
      </c>
      <c r="D27" s="53">
        <v>4</v>
      </c>
      <c r="E27" s="53">
        <v>5</v>
      </c>
      <c r="F27" s="53">
        <v>5</v>
      </c>
      <c r="G27" s="53">
        <v>5</v>
      </c>
      <c r="H27" s="53">
        <v>4</v>
      </c>
      <c r="I27" s="53">
        <v>5</v>
      </c>
      <c r="J27" s="53">
        <v>5</v>
      </c>
      <c r="K27" s="53">
        <v>5</v>
      </c>
      <c r="L27" s="53">
        <v>5</v>
      </c>
      <c r="M27" s="41">
        <v>1</v>
      </c>
      <c r="N27" s="41">
        <v>2</v>
      </c>
    </row>
    <row r="28" spans="1:14" x14ac:dyDescent="0.2">
      <c r="A28" s="43">
        <v>5939</v>
      </c>
      <c r="B28" s="44">
        <v>25</v>
      </c>
      <c r="C28" s="53">
        <v>5</v>
      </c>
      <c r="D28" s="53">
        <v>5</v>
      </c>
      <c r="E28" s="53">
        <v>5</v>
      </c>
      <c r="F28" s="53">
        <v>5</v>
      </c>
      <c r="G28" s="53">
        <v>5</v>
      </c>
      <c r="H28" s="53">
        <v>5</v>
      </c>
      <c r="I28" s="53">
        <v>5</v>
      </c>
      <c r="J28" s="53">
        <v>5</v>
      </c>
      <c r="K28" s="53">
        <v>5</v>
      </c>
      <c r="L28" s="53">
        <v>5</v>
      </c>
      <c r="M28" s="47">
        <v>1</v>
      </c>
      <c r="N28" s="47">
        <v>1</v>
      </c>
    </row>
    <row r="29" spans="1:14" x14ac:dyDescent="0.2">
      <c r="A29" s="43">
        <v>5939</v>
      </c>
      <c r="B29" s="44">
        <v>26</v>
      </c>
      <c r="C29" s="53">
        <v>4</v>
      </c>
      <c r="D29" s="53">
        <v>4</v>
      </c>
      <c r="E29" s="53">
        <v>3</v>
      </c>
      <c r="F29" s="53">
        <v>4</v>
      </c>
      <c r="G29" s="53">
        <v>4</v>
      </c>
      <c r="H29" s="53">
        <v>4</v>
      </c>
      <c r="I29" s="53">
        <v>4</v>
      </c>
      <c r="J29" s="53">
        <v>3</v>
      </c>
      <c r="K29" s="53">
        <v>4</v>
      </c>
      <c r="L29" s="53">
        <v>4</v>
      </c>
      <c r="M29" s="41">
        <v>1</v>
      </c>
      <c r="N29" s="41">
        <v>2</v>
      </c>
    </row>
    <row r="30" spans="1:14" x14ac:dyDescent="0.2">
      <c r="A30" s="43">
        <v>5939</v>
      </c>
      <c r="B30" s="44">
        <v>27</v>
      </c>
      <c r="C30" s="53">
        <v>4</v>
      </c>
      <c r="D30" s="53">
        <v>4</v>
      </c>
      <c r="E30" s="53">
        <v>4</v>
      </c>
      <c r="F30" s="53">
        <v>4</v>
      </c>
      <c r="G30" s="53">
        <v>4</v>
      </c>
      <c r="H30" s="53">
        <v>4</v>
      </c>
      <c r="I30" s="53">
        <v>4</v>
      </c>
      <c r="J30" s="53">
        <v>4</v>
      </c>
      <c r="K30" s="53">
        <v>4</v>
      </c>
      <c r="L30" s="53">
        <v>4</v>
      </c>
      <c r="M30" s="47">
        <v>1</v>
      </c>
      <c r="N30" s="47">
        <v>2</v>
      </c>
    </row>
    <row r="31" spans="1:14" x14ac:dyDescent="0.2">
      <c r="A31" s="43">
        <v>5939</v>
      </c>
      <c r="B31" s="44">
        <v>28</v>
      </c>
      <c r="C31" s="53">
        <v>4</v>
      </c>
      <c r="D31" s="53">
        <v>4</v>
      </c>
      <c r="E31" s="53">
        <v>4</v>
      </c>
      <c r="F31" s="53">
        <v>5</v>
      </c>
      <c r="G31" s="53">
        <v>5</v>
      </c>
      <c r="H31" s="53">
        <v>4</v>
      </c>
      <c r="I31" s="53">
        <v>5</v>
      </c>
      <c r="J31" s="53">
        <v>4</v>
      </c>
      <c r="K31" s="53">
        <v>5</v>
      </c>
      <c r="L31" s="53">
        <v>5</v>
      </c>
      <c r="M31" s="41">
        <v>1</v>
      </c>
      <c r="N31" s="41">
        <v>1</v>
      </c>
    </row>
    <row r="32" spans="1:14" x14ac:dyDescent="0.2">
      <c r="A32" s="43">
        <v>5939</v>
      </c>
      <c r="B32" s="44">
        <v>29</v>
      </c>
      <c r="C32" s="53">
        <v>4</v>
      </c>
      <c r="D32" s="53">
        <v>5</v>
      </c>
      <c r="E32" s="53">
        <v>5</v>
      </c>
      <c r="F32" s="53">
        <v>5</v>
      </c>
      <c r="G32" s="53">
        <v>5</v>
      </c>
      <c r="H32" s="53">
        <v>5</v>
      </c>
      <c r="I32" s="53">
        <v>5</v>
      </c>
      <c r="J32" s="53">
        <v>5</v>
      </c>
      <c r="K32" s="53">
        <v>5</v>
      </c>
      <c r="L32" s="53">
        <v>5</v>
      </c>
      <c r="M32" s="47">
        <v>1</v>
      </c>
      <c r="N32" s="47">
        <v>1</v>
      </c>
    </row>
    <row r="33" spans="1:14" x14ac:dyDescent="0.2">
      <c r="A33" s="43">
        <v>5939</v>
      </c>
      <c r="B33" s="44">
        <v>30</v>
      </c>
      <c r="C33" s="53">
        <v>5</v>
      </c>
      <c r="D33" s="53">
        <v>5</v>
      </c>
      <c r="E33" s="53">
        <v>5</v>
      </c>
      <c r="F33" s="53">
        <v>5</v>
      </c>
      <c r="G33" s="53">
        <v>5</v>
      </c>
      <c r="H33" s="53">
        <v>5</v>
      </c>
      <c r="I33" s="53">
        <v>5</v>
      </c>
      <c r="J33" s="53">
        <v>5</v>
      </c>
      <c r="K33" s="53">
        <v>5</v>
      </c>
      <c r="L33" s="53">
        <v>5</v>
      </c>
      <c r="M33" s="41">
        <v>1</v>
      </c>
      <c r="N33" s="41">
        <v>2</v>
      </c>
    </row>
    <row r="34" spans="1:14" x14ac:dyDescent="0.2">
      <c r="A34" s="43">
        <v>5939</v>
      </c>
      <c r="B34" s="44">
        <v>31</v>
      </c>
      <c r="C34" s="53">
        <v>4</v>
      </c>
      <c r="D34" s="53">
        <v>4</v>
      </c>
      <c r="E34" s="53">
        <v>5</v>
      </c>
      <c r="F34" s="53">
        <v>5</v>
      </c>
      <c r="G34" s="53">
        <v>5</v>
      </c>
      <c r="H34" s="53">
        <v>5</v>
      </c>
      <c r="I34" s="53">
        <v>5</v>
      </c>
      <c r="J34" s="53">
        <v>5</v>
      </c>
      <c r="K34" s="53">
        <v>5</v>
      </c>
      <c r="L34" s="53">
        <v>5</v>
      </c>
      <c r="M34" s="47">
        <v>1</v>
      </c>
      <c r="N34" s="47">
        <v>1</v>
      </c>
    </row>
    <row r="35" spans="1:14" x14ac:dyDescent="0.2">
      <c r="A35" s="43">
        <v>5939</v>
      </c>
      <c r="B35" s="44">
        <v>32</v>
      </c>
      <c r="C35" s="53">
        <v>5</v>
      </c>
      <c r="D35" s="53">
        <v>5</v>
      </c>
      <c r="E35" s="53">
        <v>5</v>
      </c>
      <c r="F35" s="53">
        <v>4</v>
      </c>
      <c r="G35" s="53">
        <v>4</v>
      </c>
      <c r="H35" s="53">
        <v>4</v>
      </c>
      <c r="I35" s="53">
        <v>5</v>
      </c>
      <c r="J35" s="53">
        <v>5</v>
      </c>
      <c r="K35" s="53">
        <v>5</v>
      </c>
      <c r="L35" s="53">
        <v>5</v>
      </c>
      <c r="M35" s="41">
        <v>1</v>
      </c>
      <c r="N35" s="41">
        <v>2</v>
      </c>
    </row>
    <row r="36" spans="1:14" x14ac:dyDescent="0.2">
      <c r="A36" s="43">
        <v>5939</v>
      </c>
      <c r="B36" s="44">
        <v>33</v>
      </c>
      <c r="C36" s="53">
        <v>5</v>
      </c>
      <c r="D36" s="53">
        <v>5</v>
      </c>
      <c r="E36" s="53">
        <v>5</v>
      </c>
      <c r="F36" s="53">
        <v>5</v>
      </c>
      <c r="G36" s="53">
        <v>5</v>
      </c>
      <c r="H36" s="53">
        <v>5</v>
      </c>
      <c r="I36" s="53">
        <v>5</v>
      </c>
      <c r="J36" s="53">
        <v>5</v>
      </c>
      <c r="K36" s="53">
        <v>5</v>
      </c>
      <c r="L36" s="53">
        <v>5</v>
      </c>
      <c r="M36" s="47">
        <v>1</v>
      </c>
      <c r="N36" s="47">
        <v>1</v>
      </c>
    </row>
    <row r="37" spans="1:14" x14ac:dyDescent="0.2">
      <c r="A37" s="43">
        <v>5939</v>
      </c>
      <c r="B37" s="44">
        <v>34</v>
      </c>
      <c r="C37" s="53">
        <v>4</v>
      </c>
      <c r="D37" s="53">
        <v>4</v>
      </c>
      <c r="E37" s="53">
        <v>4</v>
      </c>
      <c r="F37" s="53">
        <v>4</v>
      </c>
      <c r="G37" s="53">
        <v>4</v>
      </c>
      <c r="H37" s="53">
        <v>4</v>
      </c>
      <c r="I37" s="53">
        <v>4</v>
      </c>
      <c r="J37" s="53">
        <v>4</v>
      </c>
      <c r="K37" s="53">
        <v>4</v>
      </c>
      <c r="L37" s="53">
        <v>4</v>
      </c>
      <c r="M37" s="41">
        <v>1</v>
      </c>
      <c r="N37" s="41">
        <v>2</v>
      </c>
    </row>
    <row r="38" spans="1:14" x14ac:dyDescent="0.2">
      <c r="A38" s="43">
        <v>5939</v>
      </c>
      <c r="B38" s="44">
        <v>35</v>
      </c>
      <c r="C38" s="53">
        <v>5</v>
      </c>
      <c r="D38" s="53">
        <v>5</v>
      </c>
      <c r="E38" s="53">
        <v>5</v>
      </c>
      <c r="F38" s="53">
        <v>5</v>
      </c>
      <c r="G38" s="53">
        <v>4</v>
      </c>
      <c r="H38" s="53">
        <v>4</v>
      </c>
      <c r="I38" s="53">
        <v>5</v>
      </c>
      <c r="J38" s="53">
        <v>5</v>
      </c>
      <c r="K38" s="53">
        <v>5</v>
      </c>
      <c r="L38" s="53">
        <v>5</v>
      </c>
      <c r="M38" s="47">
        <v>1</v>
      </c>
      <c r="N38" s="47">
        <v>1</v>
      </c>
    </row>
    <row r="39" spans="1:14" x14ac:dyDescent="0.2">
      <c r="A39" s="43">
        <v>5939</v>
      </c>
      <c r="B39" s="44">
        <v>36</v>
      </c>
      <c r="C39" s="53">
        <v>5</v>
      </c>
      <c r="D39" s="53">
        <v>5</v>
      </c>
      <c r="E39" s="53">
        <v>5</v>
      </c>
      <c r="F39" s="53">
        <v>5</v>
      </c>
      <c r="G39" s="53">
        <v>5</v>
      </c>
      <c r="H39" s="53">
        <v>5</v>
      </c>
      <c r="I39" s="53">
        <v>5</v>
      </c>
      <c r="J39" s="53">
        <v>5</v>
      </c>
      <c r="K39" s="53">
        <v>5</v>
      </c>
      <c r="L39" s="53">
        <v>5</v>
      </c>
      <c r="M39" s="41">
        <v>1</v>
      </c>
      <c r="N39" s="41">
        <v>2</v>
      </c>
    </row>
    <row r="40" spans="1:14" x14ac:dyDescent="0.2">
      <c r="A40" s="43">
        <v>5939</v>
      </c>
      <c r="B40" s="44">
        <v>37</v>
      </c>
      <c r="C40" s="53">
        <v>4</v>
      </c>
      <c r="D40" s="53">
        <v>4</v>
      </c>
      <c r="E40" s="53">
        <v>4</v>
      </c>
      <c r="F40" s="53">
        <v>5</v>
      </c>
      <c r="G40" s="53">
        <v>5</v>
      </c>
      <c r="H40" s="53">
        <v>5</v>
      </c>
      <c r="I40" s="53">
        <v>5</v>
      </c>
      <c r="J40" s="53">
        <v>5</v>
      </c>
      <c r="K40" s="53">
        <v>5</v>
      </c>
      <c r="L40" s="53">
        <v>5</v>
      </c>
      <c r="M40" s="47">
        <v>1</v>
      </c>
      <c r="N40" s="47">
        <v>1</v>
      </c>
    </row>
    <row r="41" spans="1:14" x14ac:dyDescent="0.2">
      <c r="A41" s="43">
        <v>5939</v>
      </c>
      <c r="B41" s="44">
        <v>38</v>
      </c>
      <c r="C41" s="53">
        <v>4</v>
      </c>
      <c r="D41" s="53">
        <v>4</v>
      </c>
      <c r="E41" s="53">
        <v>4</v>
      </c>
      <c r="F41" s="53">
        <v>4</v>
      </c>
      <c r="G41" s="53">
        <v>4</v>
      </c>
      <c r="H41" s="53">
        <v>4</v>
      </c>
      <c r="I41" s="53">
        <v>4</v>
      </c>
      <c r="J41" s="53">
        <v>4</v>
      </c>
      <c r="K41" s="53">
        <v>4</v>
      </c>
      <c r="L41" s="53">
        <v>4</v>
      </c>
      <c r="M41" s="41">
        <v>1</v>
      </c>
      <c r="N41" s="41">
        <v>1</v>
      </c>
    </row>
    <row r="42" spans="1:14" x14ac:dyDescent="0.2">
      <c r="A42" s="43">
        <v>5939</v>
      </c>
      <c r="B42" s="44">
        <v>39</v>
      </c>
      <c r="C42" s="53">
        <v>5</v>
      </c>
      <c r="D42" s="53">
        <v>4</v>
      </c>
      <c r="E42" s="53">
        <v>4</v>
      </c>
      <c r="F42" s="53">
        <v>5</v>
      </c>
      <c r="G42" s="53">
        <v>5</v>
      </c>
      <c r="H42" s="53">
        <v>5</v>
      </c>
      <c r="I42" s="53">
        <v>5</v>
      </c>
      <c r="J42" s="53">
        <v>5</v>
      </c>
      <c r="K42" s="53">
        <v>5</v>
      </c>
      <c r="L42" s="53">
        <v>5</v>
      </c>
      <c r="M42" s="47">
        <v>1</v>
      </c>
      <c r="N42" s="47">
        <v>2</v>
      </c>
    </row>
    <row r="43" spans="1:14" x14ac:dyDescent="0.2">
      <c r="A43" s="43">
        <v>5939</v>
      </c>
      <c r="B43" s="44">
        <v>40</v>
      </c>
      <c r="C43" s="53">
        <v>4</v>
      </c>
      <c r="D43" s="53">
        <v>4</v>
      </c>
      <c r="E43" s="53">
        <v>4</v>
      </c>
      <c r="F43" s="53">
        <v>4</v>
      </c>
      <c r="G43" s="53">
        <v>4</v>
      </c>
      <c r="H43" s="53">
        <v>4</v>
      </c>
      <c r="I43" s="53">
        <v>4</v>
      </c>
      <c r="J43" s="53">
        <v>4</v>
      </c>
      <c r="K43" s="53">
        <v>4</v>
      </c>
      <c r="L43" s="53">
        <v>4</v>
      </c>
      <c r="M43" s="41">
        <v>1</v>
      </c>
      <c r="N43" s="41">
        <v>2</v>
      </c>
    </row>
    <row r="44" spans="1:14" x14ac:dyDescent="0.2">
      <c r="A44" s="43">
        <v>5939</v>
      </c>
      <c r="B44" s="44">
        <v>41</v>
      </c>
      <c r="C44" s="53">
        <v>4</v>
      </c>
      <c r="D44" s="53">
        <v>5</v>
      </c>
      <c r="E44" s="53">
        <v>5</v>
      </c>
      <c r="F44" s="53">
        <v>5</v>
      </c>
      <c r="G44" s="53">
        <v>4</v>
      </c>
      <c r="H44" s="53">
        <v>5</v>
      </c>
      <c r="I44" s="53">
        <v>5</v>
      </c>
      <c r="J44" s="53">
        <v>5</v>
      </c>
      <c r="K44" s="53">
        <v>5</v>
      </c>
      <c r="L44" s="53">
        <v>5</v>
      </c>
      <c r="M44" s="47">
        <v>1</v>
      </c>
      <c r="N44" s="47">
        <v>2</v>
      </c>
    </row>
    <row r="45" spans="1:14" x14ac:dyDescent="0.2">
      <c r="A45" s="43">
        <v>5939</v>
      </c>
      <c r="B45" s="44">
        <v>42</v>
      </c>
      <c r="C45" s="53">
        <v>3</v>
      </c>
      <c r="D45" s="53">
        <v>3</v>
      </c>
      <c r="E45" s="53">
        <v>3</v>
      </c>
      <c r="F45" s="53">
        <v>3</v>
      </c>
      <c r="G45" s="53">
        <v>3</v>
      </c>
      <c r="H45" s="53">
        <v>3</v>
      </c>
      <c r="I45" s="53">
        <v>3</v>
      </c>
      <c r="J45" s="53">
        <v>3</v>
      </c>
      <c r="K45" s="53">
        <v>3</v>
      </c>
      <c r="L45" s="53">
        <v>3</v>
      </c>
      <c r="M45" s="41">
        <v>1</v>
      </c>
      <c r="N45" s="41">
        <v>2</v>
      </c>
    </row>
    <row r="46" spans="1:14" x14ac:dyDescent="0.2">
      <c r="A46" s="43">
        <v>5939</v>
      </c>
      <c r="B46" s="44">
        <v>43</v>
      </c>
      <c r="C46" s="53">
        <v>5</v>
      </c>
      <c r="D46" s="53">
        <v>4</v>
      </c>
      <c r="E46" s="53">
        <v>5</v>
      </c>
      <c r="F46" s="53">
        <v>5</v>
      </c>
      <c r="G46" s="53">
        <v>5</v>
      </c>
      <c r="H46" s="53">
        <v>5</v>
      </c>
      <c r="I46" s="53">
        <v>5</v>
      </c>
      <c r="J46" s="53">
        <v>5</v>
      </c>
      <c r="K46" s="53">
        <v>5</v>
      </c>
      <c r="L46" s="53">
        <v>5</v>
      </c>
      <c r="M46" s="41">
        <v>1</v>
      </c>
      <c r="N46" s="41">
        <v>1</v>
      </c>
    </row>
    <row r="47" spans="1:14" x14ac:dyDescent="0.2">
      <c r="A47" s="43">
        <v>5939</v>
      </c>
      <c r="B47" s="44">
        <v>44</v>
      </c>
      <c r="C47" s="53">
        <v>5</v>
      </c>
      <c r="D47" s="53">
        <v>5</v>
      </c>
      <c r="E47" s="53">
        <v>5</v>
      </c>
      <c r="F47" s="53">
        <v>4</v>
      </c>
      <c r="G47" s="53">
        <v>4</v>
      </c>
      <c r="H47" s="53">
        <v>4</v>
      </c>
      <c r="I47" s="53">
        <v>5</v>
      </c>
      <c r="J47" s="53">
        <v>5</v>
      </c>
      <c r="K47" s="53">
        <v>5</v>
      </c>
      <c r="L47" s="53">
        <v>5</v>
      </c>
      <c r="M47" s="41">
        <v>1</v>
      </c>
      <c r="N47" s="41">
        <v>1</v>
      </c>
    </row>
    <row r="48" spans="1:14" x14ac:dyDescent="0.2">
      <c r="A48" s="43">
        <v>5939</v>
      </c>
      <c r="B48" s="44">
        <v>45</v>
      </c>
      <c r="C48" s="53">
        <v>5</v>
      </c>
      <c r="D48" s="53">
        <v>5</v>
      </c>
      <c r="E48" s="53">
        <v>5</v>
      </c>
      <c r="F48" s="53">
        <v>5</v>
      </c>
      <c r="G48" s="53">
        <v>5</v>
      </c>
      <c r="H48" s="53">
        <v>5</v>
      </c>
      <c r="I48" s="53">
        <v>5</v>
      </c>
      <c r="J48" s="53">
        <v>5</v>
      </c>
      <c r="K48" s="53">
        <v>5</v>
      </c>
      <c r="L48" s="53">
        <v>5</v>
      </c>
      <c r="M48" s="41">
        <v>1</v>
      </c>
      <c r="N48" s="41">
        <v>2</v>
      </c>
    </row>
    <row r="49" spans="1:14" x14ac:dyDescent="0.2">
      <c r="A49" s="43">
        <v>5939</v>
      </c>
      <c r="B49" s="44">
        <v>46</v>
      </c>
      <c r="C49" s="53">
        <v>4</v>
      </c>
      <c r="D49" s="53">
        <v>4</v>
      </c>
      <c r="E49" s="53">
        <v>4</v>
      </c>
      <c r="F49" s="53">
        <v>4</v>
      </c>
      <c r="G49" s="53">
        <v>4</v>
      </c>
      <c r="H49" s="53">
        <v>4</v>
      </c>
      <c r="I49" s="53">
        <v>5</v>
      </c>
      <c r="J49" s="53">
        <v>5</v>
      </c>
      <c r="K49" s="53">
        <v>5</v>
      </c>
      <c r="L49" s="53">
        <v>4</v>
      </c>
      <c r="M49" s="41">
        <v>1</v>
      </c>
      <c r="N49" s="41">
        <v>1</v>
      </c>
    </row>
    <row r="50" spans="1:14" x14ac:dyDescent="0.2">
      <c r="A50" s="43">
        <v>5939</v>
      </c>
      <c r="B50" s="44">
        <v>47</v>
      </c>
      <c r="C50" s="53">
        <v>5</v>
      </c>
      <c r="D50" s="53">
        <v>5</v>
      </c>
      <c r="E50" s="53">
        <v>5</v>
      </c>
      <c r="F50" s="53">
        <v>4</v>
      </c>
      <c r="G50" s="53">
        <v>4</v>
      </c>
      <c r="H50" s="53">
        <v>4</v>
      </c>
      <c r="I50" s="53">
        <v>5</v>
      </c>
      <c r="J50" s="53">
        <v>5</v>
      </c>
      <c r="K50" s="53">
        <v>5</v>
      </c>
      <c r="L50" s="53">
        <v>5</v>
      </c>
      <c r="M50" s="41">
        <v>1</v>
      </c>
      <c r="N50" s="41">
        <v>1</v>
      </c>
    </row>
    <row r="51" spans="1:14" x14ac:dyDescent="0.2">
      <c r="A51" s="43">
        <v>5939</v>
      </c>
      <c r="B51" s="44">
        <v>48</v>
      </c>
      <c r="C51" s="53">
        <v>4</v>
      </c>
      <c r="D51" s="53">
        <v>4</v>
      </c>
      <c r="E51" s="53">
        <v>4</v>
      </c>
      <c r="F51" s="53">
        <v>4</v>
      </c>
      <c r="G51" s="53">
        <v>4</v>
      </c>
      <c r="H51" s="53">
        <v>4</v>
      </c>
      <c r="I51" s="53">
        <v>5</v>
      </c>
      <c r="J51" s="53">
        <v>5</v>
      </c>
      <c r="K51" s="53">
        <v>5</v>
      </c>
      <c r="L51" s="53">
        <v>4</v>
      </c>
      <c r="M51" s="41">
        <v>1</v>
      </c>
      <c r="N51" s="41">
        <v>2</v>
      </c>
    </row>
    <row r="52" spans="1:14" x14ac:dyDescent="0.2">
      <c r="A52" s="43">
        <v>5939</v>
      </c>
      <c r="B52" s="44">
        <v>49</v>
      </c>
      <c r="C52" s="53">
        <v>5</v>
      </c>
      <c r="D52" s="53">
        <v>5</v>
      </c>
      <c r="E52" s="53">
        <v>5</v>
      </c>
      <c r="F52" s="53">
        <v>5</v>
      </c>
      <c r="G52" s="53">
        <v>5</v>
      </c>
      <c r="H52" s="53">
        <v>5</v>
      </c>
      <c r="I52" s="53">
        <v>5</v>
      </c>
      <c r="J52" s="53">
        <v>5</v>
      </c>
      <c r="K52" s="53">
        <v>5</v>
      </c>
      <c r="L52" s="53">
        <v>5</v>
      </c>
      <c r="M52" s="41">
        <v>1</v>
      </c>
      <c r="N52" s="41">
        <v>1</v>
      </c>
    </row>
    <row r="53" spans="1:14" x14ac:dyDescent="0.2">
      <c r="A53" s="43">
        <v>5939</v>
      </c>
      <c r="B53" s="44">
        <v>50</v>
      </c>
      <c r="C53" s="53">
        <v>4</v>
      </c>
      <c r="D53" s="53">
        <v>4</v>
      </c>
      <c r="E53" s="53">
        <v>4</v>
      </c>
      <c r="F53" s="53">
        <v>5</v>
      </c>
      <c r="G53" s="53">
        <v>4</v>
      </c>
      <c r="H53" s="53">
        <v>5</v>
      </c>
      <c r="I53" s="53">
        <v>5</v>
      </c>
      <c r="J53" s="53">
        <v>5</v>
      </c>
      <c r="K53" s="53">
        <v>5</v>
      </c>
      <c r="L53" s="53">
        <v>4</v>
      </c>
      <c r="M53" s="41">
        <v>1</v>
      </c>
      <c r="N53" s="41">
        <v>2</v>
      </c>
    </row>
    <row r="54" spans="1:14" x14ac:dyDescent="0.2">
      <c r="A54" s="43">
        <v>5939</v>
      </c>
      <c r="B54" s="44">
        <v>51</v>
      </c>
      <c r="C54" s="53">
        <v>4</v>
      </c>
      <c r="D54" s="53">
        <v>4</v>
      </c>
      <c r="E54" s="53">
        <v>4</v>
      </c>
      <c r="F54" s="53">
        <v>5</v>
      </c>
      <c r="G54" s="53">
        <v>5</v>
      </c>
      <c r="H54" s="53">
        <v>5</v>
      </c>
      <c r="I54" s="53">
        <v>4</v>
      </c>
      <c r="J54" s="53">
        <v>4</v>
      </c>
      <c r="K54" s="53">
        <v>4</v>
      </c>
      <c r="L54" s="53">
        <v>4</v>
      </c>
      <c r="M54" s="41">
        <v>1</v>
      </c>
      <c r="N54" s="41">
        <v>1</v>
      </c>
    </row>
    <row r="55" spans="1:14" x14ac:dyDescent="0.2">
      <c r="A55" s="43">
        <v>5939</v>
      </c>
      <c r="B55" s="44">
        <v>52</v>
      </c>
      <c r="C55" s="53">
        <v>5</v>
      </c>
      <c r="D55" s="53">
        <v>5</v>
      </c>
      <c r="E55" s="53">
        <v>5</v>
      </c>
      <c r="F55" s="53">
        <v>5</v>
      </c>
      <c r="G55" s="53">
        <v>5</v>
      </c>
      <c r="H55" s="53">
        <v>4</v>
      </c>
      <c r="I55" s="53">
        <v>5</v>
      </c>
      <c r="J55" s="53">
        <v>5</v>
      </c>
      <c r="K55" s="53">
        <v>5</v>
      </c>
      <c r="L55" s="53">
        <v>5</v>
      </c>
      <c r="M55" s="41">
        <v>1</v>
      </c>
      <c r="N55" s="41">
        <v>2</v>
      </c>
    </row>
    <row r="56" spans="1:14" x14ac:dyDescent="0.2">
      <c r="A56" s="43">
        <v>5939</v>
      </c>
      <c r="B56" s="44">
        <v>53</v>
      </c>
      <c r="C56" s="53">
        <v>4</v>
      </c>
      <c r="D56" s="53">
        <v>4</v>
      </c>
      <c r="E56" s="53">
        <v>4</v>
      </c>
      <c r="F56" s="53">
        <v>4</v>
      </c>
      <c r="G56" s="53">
        <v>4</v>
      </c>
      <c r="H56" s="53">
        <v>4</v>
      </c>
      <c r="I56" s="53">
        <v>4</v>
      </c>
      <c r="J56" s="53">
        <v>4</v>
      </c>
      <c r="K56" s="53">
        <v>4</v>
      </c>
      <c r="L56" s="53">
        <v>4</v>
      </c>
      <c r="M56" s="41">
        <v>1</v>
      </c>
      <c r="N56" s="41">
        <v>2</v>
      </c>
    </row>
    <row r="57" spans="1:14" x14ac:dyDescent="0.2">
      <c r="A57" s="43">
        <v>5939</v>
      </c>
      <c r="B57" s="44">
        <v>54</v>
      </c>
      <c r="C57" s="53">
        <v>5</v>
      </c>
      <c r="D57" s="53">
        <v>5</v>
      </c>
      <c r="E57" s="53">
        <v>5</v>
      </c>
      <c r="F57" s="53">
        <v>5</v>
      </c>
      <c r="G57" s="53">
        <v>5</v>
      </c>
      <c r="H57" s="53">
        <v>5</v>
      </c>
      <c r="I57" s="53">
        <v>5</v>
      </c>
      <c r="J57" s="53">
        <v>4</v>
      </c>
      <c r="K57" s="53">
        <v>5</v>
      </c>
      <c r="L57" s="53">
        <v>5</v>
      </c>
      <c r="M57" s="41">
        <v>1</v>
      </c>
      <c r="N57" s="41">
        <v>2</v>
      </c>
    </row>
    <row r="58" spans="1:14" x14ac:dyDescent="0.2">
      <c r="A58" s="43">
        <v>5939</v>
      </c>
      <c r="B58" s="44">
        <v>55</v>
      </c>
      <c r="C58" s="53">
        <v>4</v>
      </c>
      <c r="D58" s="53">
        <v>4</v>
      </c>
      <c r="E58" s="53">
        <v>4</v>
      </c>
      <c r="F58" s="53">
        <v>5</v>
      </c>
      <c r="G58" s="53">
        <v>5</v>
      </c>
      <c r="H58" s="53">
        <v>5</v>
      </c>
      <c r="I58" s="53">
        <v>5</v>
      </c>
      <c r="J58" s="53">
        <v>5</v>
      </c>
      <c r="K58" s="53">
        <v>5</v>
      </c>
      <c r="L58" s="53">
        <v>5</v>
      </c>
      <c r="M58" s="41">
        <v>1</v>
      </c>
      <c r="N58" s="41">
        <v>1</v>
      </c>
    </row>
    <row r="59" spans="1:14" x14ac:dyDescent="0.2">
      <c r="A59" s="43">
        <v>5939</v>
      </c>
      <c r="B59" s="44">
        <v>56</v>
      </c>
      <c r="C59" s="53">
        <v>5</v>
      </c>
      <c r="D59" s="53">
        <v>5</v>
      </c>
      <c r="E59" s="53">
        <v>4</v>
      </c>
      <c r="F59" s="53">
        <v>5</v>
      </c>
      <c r="G59" s="53">
        <v>4</v>
      </c>
      <c r="H59" s="53">
        <v>5</v>
      </c>
      <c r="I59" s="53">
        <v>5</v>
      </c>
      <c r="J59" s="53">
        <v>5</v>
      </c>
      <c r="K59" s="53">
        <v>5</v>
      </c>
      <c r="L59" s="53">
        <v>5</v>
      </c>
      <c r="M59" s="41">
        <v>1</v>
      </c>
      <c r="N59" s="41">
        <v>2</v>
      </c>
    </row>
    <row r="60" spans="1:14" x14ac:dyDescent="0.2">
      <c r="A60" s="43">
        <v>5939</v>
      </c>
      <c r="B60" s="44">
        <v>57</v>
      </c>
      <c r="C60" s="53">
        <v>4</v>
      </c>
      <c r="D60" s="53">
        <v>4</v>
      </c>
      <c r="E60" s="53">
        <v>4</v>
      </c>
      <c r="F60" s="53">
        <v>4</v>
      </c>
      <c r="G60" s="53">
        <v>4</v>
      </c>
      <c r="H60" s="53">
        <v>4</v>
      </c>
      <c r="I60" s="53">
        <v>4</v>
      </c>
      <c r="J60" s="53">
        <v>4</v>
      </c>
      <c r="K60" s="53">
        <v>4</v>
      </c>
      <c r="L60" s="53">
        <v>4</v>
      </c>
      <c r="M60" s="41">
        <v>1</v>
      </c>
      <c r="N60" s="41">
        <v>1</v>
      </c>
    </row>
    <row r="61" spans="1:14" x14ac:dyDescent="0.2">
      <c r="A61" s="43">
        <v>5939</v>
      </c>
      <c r="B61" s="44">
        <v>58</v>
      </c>
      <c r="C61" s="53">
        <v>5</v>
      </c>
      <c r="D61" s="53">
        <v>4</v>
      </c>
      <c r="E61" s="53">
        <v>5</v>
      </c>
      <c r="F61" s="53">
        <v>5</v>
      </c>
      <c r="G61" s="53">
        <v>5</v>
      </c>
      <c r="H61" s="53">
        <v>5</v>
      </c>
      <c r="I61" s="53">
        <v>5</v>
      </c>
      <c r="J61" s="53">
        <v>5</v>
      </c>
      <c r="K61" s="53">
        <v>5</v>
      </c>
      <c r="L61" s="53">
        <v>5</v>
      </c>
      <c r="M61" s="41">
        <v>1</v>
      </c>
      <c r="N61" s="41">
        <v>1</v>
      </c>
    </row>
    <row r="62" spans="1:14" x14ac:dyDescent="0.2">
      <c r="A62" s="43">
        <v>5939</v>
      </c>
      <c r="B62" s="44">
        <v>59</v>
      </c>
      <c r="C62" s="53">
        <v>4</v>
      </c>
      <c r="D62" s="53">
        <v>4</v>
      </c>
      <c r="E62" s="53">
        <v>4</v>
      </c>
      <c r="F62" s="53">
        <v>4</v>
      </c>
      <c r="G62" s="53">
        <v>4</v>
      </c>
      <c r="H62" s="53">
        <v>4</v>
      </c>
      <c r="I62" s="53">
        <v>4</v>
      </c>
      <c r="J62" s="53">
        <v>4</v>
      </c>
      <c r="K62" s="53">
        <v>4</v>
      </c>
      <c r="L62" s="53">
        <v>4</v>
      </c>
      <c r="M62" s="41">
        <v>1</v>
      </c>
      <c r="N62" s="41">
        <v>1</v>
      </c>
    </row>
    <row r="63" spans="1:14" x14ac:dyDescent="0.2">
      <c r="A63" s="43">
        <v>5939</v>
      </c>
      <c r="B63" s="44">
        <v>60</v>
      </c>
      <c r="C63" s="53">
        <v>5</v>
      </c>
      <c r="D63" s="53">
        <v>5</v>
      </c>
      <c r="E63" s="53">
        <v>5</v>
      </c>
      <c r="F63" s="53">
        <v>5</v>
      </c>
      <c r="G63" s="53">
        <v>5</v>
      </c>
      <c r="H63" s="53">
        <v>4</v>
      </c>
      <c r="I63" s="53">
        <v>5</v>
      </c>
      <c r="J63" s="53">
        <v>5</v>
      </c>
      <c r="K63" s="53">
        <v>5</v>
      </c>
      <c r="L63" s="53">
        <v>5</v>
      </c>
      <c r="M63" s="41">
        <v>1</v>
      </c>
      <c r="N63" s="41">
        <v>2</v>
      </c>
    </row>
    <row r="64" spans="1:14" x14ac:dyDescent="0.2">
      <c r="A64" s="43">
        <v>5939</v>
      </c>
      <c r="B64" s="44">
        <v>61</v>
      </c>
      <c r="C64" s="53">
        <v>5</v>
      </c>
      <c r="D64" s="53">
        <v>5</v>
      </c>
      <c r="E64" s="53">
        <v>5</v>
      </c>
      <c r="F64" s="53">
        <v>5</v>
      </c>
      <c r="G64" s="53">
        <v>5</v>
      </c>
      <c r="H64" s="53">
        <v>5</v>
      </c>
      <c r="I64" s="53">
        <v>5</v>
      </c>
      <c r="J64" s="53">
        <v>5</v>
      </c>
      <c r="K64" s="53">
        <v>5</v>
      </c>
      <c r="L64" s="53">
        <v>5</v>
      </c>
      <c r="M64" s="41">
        <v>1</v>
      </c>
      <c r="N64" s="41">
        <v>1</v>
      </c>
    </row>
    <row r="65" spans="1:14" x14ac:dyDescent="0.2">
      <c r="A65" s="43">
        <v>5939</v>
      </c>
      <c r="B65" s="44">
        <v>62</v>
      </c>
      <c r="C65" s="53">
        <v>5</v>
      </c>
      <c r="D65" s="53">
        <v>5</v>
      </c>
      <c r="E65" s="53">
        <v>5</v>
      </c>
      <c r="F65" s="53">
        <v>4</v>
      </c>
      <c r="G65" s="53">
        <v>4</v>
      </c>
      <c r="H65" s="53">
        <v>4</v>
      </c>
      <c r="I65" s="53">
        <v>5</v>
      </c>
      <c r="J65" s="53">
        <v>5</v>
      </c>
      <c r="K65" s="53">
        <v>5</v>
      </c>
      <c r="L65" s="53">
        <v>5</v>
      </c>
      <c r="M65" s="41">
        <v>1</v>
      </c>
      <c r="N65" s="41">
        <v>2</v>
      </c>
    </row>
    <row r="66" spans="1:14" x14ac:dyDescent="0.2">
      <c r="A66" s="43">
        <v>5939</v>
      </c>
      <c r="B66" s="44">
        <v>63</v>
      </c>
      <c r="C66" s="53">
        <v>4</v>
      </c>
      <c r="D66" s="53">
        <v>4</v>
      </c>
      <c r="E66" s="53">
        <v>4</v>
      </c>
      <c r="F66" s="53">
        <v>4</v>
      </c>
      <c r="G66" s="53">
        <v>4</v>
      </c>
      <c r="H66" s="53">
        <v>4</v>
      </c>
      <c r="I66" s="53">
        <v>4</v>
      </c>
      <c r="J66" s="53">
        <v>4</v>
      </c>
      <c r="K66" s="53">
        <v>4</v>
      </c>
      <c r="L66" s="53">
        <v>4</v>
      </c>
      <c r="M66" s="41">
        <v>1</v>
      </c>
      <c r="N66" s="41">
        <v>2</v>
      </c>
    </row>
    <row r="67" spans="1:14" x14ac:dyDescent="0.2">
      <c r="A67" s="43">
        <v>5939</v>
      </c>
      <c r="B67" s="44">
        <v>64</v>
      </c>
      <c r="C67" s="53">
        <v>4</v>
      </c>
      <c r="D67" s="53">
        <v>5</v>
      </c>
      <c r="E67" s="53">
        <v>4</v>
      </c>
      <c r="F67" s="53">
        <v>5</v>
      </c>
      <c r="G67" s="53">
        <v>4</v>
      </c>
      <c r="H67" s="53">
        <v>5</v>
      </c>
      <c r="I67" s="53">
        <v>4</v>
      </c>
      <c r="J67" s="53">
        <v>5</v>
      </c>
      <c r="K67" s="53">
        <v>4</v>
      </c>
      <c r="L67" s="53">
        <v>5</v>
      </c>
      <c r="M67" s="41">
        <v>1</v>
      </c>
      <c r="N67" s="41">
        <v>2</v>
      </c>
    </row>
    <row r="68" spans="1:14" x14ac:dyDescent="0.2">
      <c r="A68" s="43">
        <v>5939</v>
      </c>
      <c r="B68" s="44">
        <v>65</v>
      </c>
      <c r="C68" s="53">
        <v>4</v>
      </c>
      <c r="D68" s="53">
        <v>4</v>
      </c>
      <c r="E68" s="53">
        <v>4</v>
      </c>
      <c r="F68" s="53">
        <v>5</v>
      </c>
      <c r="G68" s="53">
        <v>5</v>
      </c>
      <c r="H68" s="53">
        <v>5</v>
      </c>
      <c r="I68" s="53">
        <v>5</v>
      </c>
      <c r="J68" s="53">
        <v>5</v>
      </c>
      <c r="K68" s="53">
        <v>5</v>
      </c>
      <c r="L68" s="53">
        <v>5</v>
      </c>
      <c r="M68" s="41">
        <v>1</v>
      </c>
      <c r="N68" s="41">
        <v>1</v>
      </c>
    </row>
    <row r="69" spans="1:14" x14ac:dyDescent="0.2">
      <c r="A69" s="43">
        <v>5939</v>
      </c>
      <c r="B69" s="44">
        <v>66</v>
      </c>
      <c r="C69" s="53">
        <v>5</v>
      </c>
      <c r="D69" s="53">
        <v>5</v>
      </c>
      <c r="E69" s="53">
        <v>5</v>
      </c>
      <c r="F69" s="53">
        <v>4</v>
      </c>
      <c r="G69" s="53">
        <v>4</v>
      </c>
      <c r="H69" s="53">
        <v>4</v>
      </c>
      <c r="I69" s="53">
        <v>5</v>
      </c>
      <c r="J69" s="53">
        <v>4</v>
      </c>
      <c r="K69" s="53">
        <v>5</v>
      </c>
      <c r="L69" s="53">
        <v>5</v>
      </c>
      <c r="M69" s="41">
        <v>1</v>
      </c>
      <c r="N69" s="41">
        <v>2</v>
      </c>
    </row>
    <row r="70" spans="1:14" x14ac:dyDescent="0.2">
      <c r="A70" s="43">
        <v>5939</v>
      </c>
      <c r="B70" s="44">
        <v>67</v>
      </c>
      <c r="C70" s="53">
        <v>5</v>
      </c>
      <c r="D70" s="53">
        <v>5</v>
      </c>
      <c r="E70" s="53">
        <v>5</v>
      </c>
      <c r="F70" s="53">
        <v>5</v>
      </c>
      <c r="G70" s="53">
        <v>5</v>
      </c>
      <c r="H70" s="53">
        <v>5</v>
      </c>
      <c r="I70" s="53">
        <v>5</v>
      </c>
      <c r="J70" s="53">
        <v>5</v>
      </c>
      <c r="K70" s="53">
        <v>5</v>
      </c>
      <c r="L70" s="53">
        <v>5</v>
      </c>
      <c r="M70" s="41">
        <v>1</v>
      </c>
      <c r="N70" s="41">
        <v>1</v>
      </c>
    </row>
    <row r="71" spans="1:14" x14ac:dyDescent="0.2">
      <c r="A71" s="43">
        <v>5939</v>
      </c>
      <c r="B71" s="44">
        <v>68</v>
      </c>
      <c r="C71" s="53">
        <v>4</v>
      </c>
      <c r="D71" s="53">
        <v>5</v>
      </c>
      <c r="E71" s="53">
        <v>5</v>
      </c>
      <c r="F71" s="53">
        <v>5</v>
      </c>
      <c r="G71" s="53">
        <v>5</v>
      </c>
      <c r="H71" s="53">
        <v>5</v>
      </c>
      <c r="I71" s="53">
        <v>5</v>
      </c>
      <c r="J71" s="53">
        <v>4</v>
      </c>
      <c r="K71" s="53">
        <v>5</v>
      </c>
      <c r="L71" s="53">
        <v>5</v>
      </c>
      <c r="M71" s="41">
        <v>1</v>
      </c>
      <c r="N71" s="41">
        <v>2</v>
      </c>
    </row>
    <row r="72" spans="1:14" x14ac:dyDescent="0.2">
      <c r="A72" s="43">
        <v>5939</v>
      </c>
      <c r="B72" s="44">
        <v>69</v>
      </c>
      <c r="C72" s="53">
        <v>5</v>
      </c>
      <c r="D72" s="53">
        <v>5</v>
      </c>
      <c r="E72" s="53">
        <v>5</v>
      </c>
      <c r="F72" s="53">
        <v>5</v>
      </c>
      <c r="G72" s="53">
        <v>5</v>
      </c>
      <c r="H72" s="53">
        <v>5</v>
      </c>
      <c r="I72" s="53">
        <v>5</v>
      </c>
      <c r="J72" s="53">
        <v>5</v>
      </c>
      <c r="K72" s="53">
        <v>5</v>
      </c>
      <c r="L72" s="53">
        <v>5</v>
      </c>
      <c r="M72" s="41">
        <v>1</v>
      </c>
      <c r="N72" s="41">
        <v>1</v>
      </c>
    </row>
    <row r="73" spans="1:14" x14ac:dyDescent="0.2">
      <c r="A73" s="43">
        <v>5939</v>
      </c>
      <c r="B73" s="44">
        <v>70</v>
      </c>
      <c r="C73" s="53">
        <v>5</v>
      </c>
      <c r="D73" s="53">
        <v>5</v>
      </c>
      <c r="E73" s="53">
        <v>5</v>
      </c>
      <c r="F73" s="53">
        <v>5</v>
      </c>
      <c r="G73" s="53">
        <v>5</v>
      </c>
      <c r="H73" s="53">
        <v>5</v>
      </c>
      <c r="I73" s="53">
        <v>5</v>
      </c>
      <c r="J73" s="53">
        <v>5</v>
      </c>
      <c r="K73" s="53">
        <v>5</v>
      </c>
      <c r="L73" s="53">
        <v>5</v>
      </c>
      <c r="M73" s="41">
        <v>1</v>
      </c>
      <c r="N73" s="41">
        <v>2</v>
      </c>
    </row>
    <row r="74" spans="1:14" x14ac:dyDescent="0.2">
      <c r="A74" s="43">
        <v>5939</v>
      </c>
      <c r="B74" s="44">
        <v>71</v>
      </c>
      <c r="C74" s="53">
        <v>5</v>
      </c>
      <c r="D74" s="53">
        <v>5</v>
      </c>
      <c r="E74" s="53">
        <v>5</v>
      </c>
      <c r="F74" s="53">
        <v>4</v>
      </c>
      <c r="G74" s="53">
        <v>4</v>
      </c>
      <c r="H74" s="53">
        <v>4</v>
      </c>
      <c r="I74" s="53">
        <v>5</v>
      </c>
      <c r="J74" s="53">
        <v>5</v>
      </c>
      <c r="K74" s="53">
        <v>5</v>
      </c>
      <c r="L74" s="53">
        <v>5</v>
      </c>
      <c r="M74" s="41">
        <v>1</v>
      </c>
      <c r="N74" s="41">
        <v>1</v>
      </c>
    </row>
    <row r="75" spans="1:14" x14ac:dyDescent="0.2">
      <c r="A75" s="43">
        <v>5939</v>
      </c>
      <c r="B75" s="44">
        <v>72</v>
      </c>
      <c r="C75" s="53">
        <v>5</v>
      </c>
      <c r="D75" s="53">
        <v>5</v>
      </c>
      <c r="E75" s="53">
        <v>5</v>
      </c>
      <c r="F75" s="53">
        <v>5</v>
      </c>
      <c r="G75" s="53">
        <v>5</v>
      </c>
      <c r="H75" s="53">
        <v>5</v>
      </c>
      <c r="I75" s="53">
        <v>5</v>
      </c>
      <c r="J75" s="53">
        <v>5</v>
      </c>
      <c r="K75" s="53">
        <v>5</v>
      </c>
      <c r="L75" s="53">
        <v>5</v>
      </c>
      <c r="M75" s="41">
        <v>1</v>
      </c>
      <c r="N75" s="41">
        <v>1</v>
      </c>
    </row>
    <row r="76" spans="1:14" x14ac:dyDescent="0.2">
      <c r="A76" s="43">
        <v>5939</v>
      </c>
      <c r="B76" s="44">
        <v>73</v>
      </c>
      <c r="C76" s="53">
        <v>4</v>
      </c>
      <c r="D76" s="53">
        <v>4</v>
      </c>
      <c r="E76" s="53">
        <v>4</v>
      </c>
      <c r="F76" s="53">
        <v>4</v>
      </c>
      <c r="G76" s="53">
        <v>4</v>
      </c>
      <c r="H76" s="53">
        <v>4</v>
      </c>
      <c r="I76" s="53">
        <v>5</v>
      </c>
      <c r="J76" s="53">
        <v>4</v>
      </c>
      <c r="K76" s="53">
        <v>4</v>
      </c>
      <c r="L76" s="53">
        <v>4</v>
      </c>
      <c r="M76" s="41">
        <v>2</v>
      </c>
      <c r="N76" s="41"/>
    </row>
    <row r="77" spans="1:14" x14ac:dyDescent="0.2">
      <c r="A77" s="43">
        <v>5939</v>
      </c>
      <c r="B77" s="44">
        <v>74</v>
      </c>
      <c r="C77" s="53">
        <v>4</v>
      </c>
      <c r="D77" s="53">
        <v>4</v>
      </c>
      <c r="E77" s="53">
        <v>4</v>
      </c>
      <c r="F77" s="53">
        <v>5</v>
      </c>
      <c r="G77" s="53">
        <v>4</v>
      </c>
      <c r="H77" s="53">
        <v>5</v>
      </c>
      <c r="I77" s="53">
        <v>5</v>
      </c>
      <c r="J77" s="53">
        <v>5</v>
      </c>
      <c r="K77" s="53">
        <v>5</v>
      </c>
      <c r="L77" s="53">
        <v>5</v>
      </c>
      <c r="M77" s="41">
        <v>1</v>
      </c>
      <c r="N77" s="41">
        <v>2</v>
      </c>
    </row>
    <row r="78" spans="1:14" x14ac:dyDescent="0.2">
      <c r="A78" s="43">
        <v>5939</v>
      </c>
      <c r="B78" s="44">
        <v>75</v>
      </c>
      <c r="C78" s="53">
        <v>5</v>
      </c>
      <c r="D78" s="53">
        <v>5</v>
      </c>
      <c r="E78" s="53">
        <v>5</v>
      </c>
      <c r="F78" s="53">
        <v>5</v>
      </c>
      <c r="G78" s="53">
        <v>5</v>
      </c>
      <c r="H78" s="53">
        <v>5</v>
      </c>
      <c r="I78" s="53">
        <v>5</v>
      </c>
      <c r="J78" s="53">
        <v>5</v>
      </c>
      <c r="K78" s="53">
        <v>5</v>
      </c>
      <c r="L78" s="53">
        <v>5</v>
      </c>
      <c r="M78" s="41">
        <v>1</v>
      </c>
      <c r="N78" s="41">
        <v>1</v>
      </c>
    </row>
    <row r="79" spans="1:14" x14ac:dyDescent="0.2">
      <c r="A79" s="43">
        <v>5939</v>
      </c>
      <c r="B79" s="44">
        <v>76</v>
      </c>
      <c r="C79" s="53">
        <v>5</v>
      </c>
      <c r="D79" s="53">
        <v>5</v>
      </c>
      <c r="E79" s="53">
        <v>5</v>
      </c>
      <c r="F79" s="53">
        <v>5</v>
      </c>
      <c r="G79" s="53">
        <v>5</v>
      </c>
      <c r="H79" s="53">
        <v>5</v>
      </c>
      <c r="I79" s="53">
        <v>5</v>
      </c>
      <c r="J79" s="53">
        <v>5</v>
      </c>
      <c r="K79" s="53">
        <v>5</v>
      </c>
      <c r="L79" s="53">
        <v>5</v>
      </c>
      <c r="M79" s="41">
        <v>1</v>
      </c>
      <c r="N79" s="41">
        <v>1</v>
      </c>
    </row>
    <row r="80" spans="1:14" x14ac:dyDescent="0.2">
      <c r="A80" s="43">
        <v>5939</v>
      </c>
      <c r="B80" s="44">
        <v>77</v>
      </c>
      <c r="C80" s="53">
        <v>4</v>
      </c>
      <c r="D80" s="53">
        <v>5</v>
      </c>
      <c r="E80" s="53">
        <v>5</v>
      </c>
      <c r="F80" s="53">
        <v>5</v>
      </c>
      <c r="G80" s="53">
        <v>5</v>
      </c>
      <c r="H80" s="53">
        <v>5</v>
      </c>
      <c r="I80" s="53">
        <v>5</v>
      </c>
      <c r="J80" s="53">
        <v>5</v>
      </c>
      <c r="K80" s="53">
        <v>5</v>
      </c>
      <c r="L80" s="53">
        <v>5</v>
      </c>
      <c r="M80" s="41">
        <v>2</v>
      </c>
      <c r="N80" s="41"/>
    </row>
    <row r="81" spans="1:14" x14ac:dyDescent="0.2">
      <c r="A81" s="43">
        <v>5939</v>
      </c>
      <c r="B81" s="44">
        <v>78</v>
      </c>
      <c r="C81" s="54">
        <v>5</v>
      </c>
      <c r="D81" s="54">
        <v>5</v>
      </c>
      <c r="E81" s="54">
        <v>5</v>
      </c>
      <c r="F81" s="54">
        <v>5</v>
      </c>
      <c r="G81" s="54">
        <v>5</v>
      </c>
      <c r="H81" s="54">
        <v>5</v>
      </c>
      <c r="I81" s="54">
        <v>5</v>
      </c>
      <c r="J81" s="54">
        <v>5</v>
      </c>
      <c r="K81" s="54">
        <v>5</v>
      </c>
      <c r="L81" s="54">
        <v>5</v>
      </c>
      <c r="M81" s="54">
        <v>1</v>
      </c>
      <c r="N81" s="54">
        <v>3</v>
      </c>
    </row>
    <row r="82" spans="1:14" x14ac:dyDescent="0.2">
      <c r="A82" s="43">
        <v>5939</v>
      </c>
      <c r="B82" s="44">
        <v>79</v>
      </c>
      <c r="C82" s="54">
        <v>4</v>
      </c>
      <c r="D82" s="54">
        <v>4</v>
      </c>
      <c r="E82" s="54">
        <v>4</v>
      </c>
      <c r="F82" s="54">
        <v>5</v>
      </c>
      <c r="G82" s="54">
        <v>5</v>
      </c>
      <c r="H82" s="54">
        <v>5</v>
      </c>
      <c r="I82" s="54">
        <v>5</v>
      </c>
      <c r="J82" s="54">
        <v>5</v>
      </c>
      <c r="K82" s="54">
        <v>5</v>
      </c>
      <c r="L82" s="54">
        <v>5</v>
      </c>
      <c r="M82" s="54">
        <v>1</v>
      </c>
      <c r="N82" s="54">
        <v>2</v>
      </c>
    </row>
    <row r="83" spans="1:14" x14ac:dyDescent="0.2">
      <c r="A83" s="43">
        <v>5939</v>
      </c>
      <c r="B83" s="44">
        <v>80</v>
      </c>
      <c r="C83" s="54">
        <v>5</v>
      </c>
      <c r="D83" s="54">
        <v>5</v>
      </c>
      <c r="E83" s="54">
        <v>4</v>
      </c>
      <c r="F83" s="54">
        <v>5</v>
      </c>
      <c r="G83" s="54">
        <v>4</v>
      </c>
      <c r="H83" s="54">
        <v>5</v>
      </c>
      <c r="I83" s="54">
        <v>5</v>
      </c>
      <c r="J83" s="54">
        <v>5</v>
      </c>
      <c r="K83" s="54">
        <v>5</v>
      </c>
      <c r="L83" s="54">
        <v>5</v>
      </c>
      <c r="M83" s="54">
        <v>1</v>
      </c>
      <c r="N83" s="54">
        <v>2</v>
      </c>
    </row>
    <row r="85" spans="1:14" ht="24" x14ac:dyDescent="0.55000000000000004">
      <c r="A85" s="150" t="s">
        <v>21</v>
      </c>
      <c r="B85" s="150"/>
      <c r="C85" s="150"/>
      <c r="D85" s="150"/>
      <c r="E85" s="150"/>
      <c r="F85" s="150"/>
      <c r="G85" s="150"/>
      <c r="H85" s="150"/>
      <c r="I85" s="151" t="s">
        <v>22</v>
      </c>
      <c r="J85" s="151"/>
      <c r="K85" s="151"/>
      <c r="L85" s="151"/>
      <c r="M85" s="151"/>
      <c r="N85" s="51"/>
    </row>
    <row r="86" spans="1:14" ht="24" x14ac:dyDescent="0.55000000000000004">
      <c r="A86" s="152" t="s">
        <v>24</v>
      </c>
      <c r="B86" s="152"/>
      <c r="C86" s="152"/>
      <c r="D86" s="152"/>
      <c r="E86" s="152"/>
      <c r="F86" s="152"/>
      <c r="G86" s="152"/>
      <c r="H86" s="152"/>
      <c r="I86" s="8">
        <v>5</v>
      </c>
      <c r="J86" s="8">
        <v>4</v>
      </c>
      <c r="K86" s="8">
        <v>3</v>
      </c>
      <c r="L86" s="8">
        <v>2</v>
      </c>
      <c r="M86" s="8">
        <v>1</v>
      </c>
      <c r="N86" s="51"/>
    </row>
    <row r="87" spans="1:14" ht="24" x14ac:dyDescent="0.55000000000000004">
      <c r="A87" s="153" t="s">
        <v>25</v>
      </c>
      <c r="B87" s="154"/>
      <c r="C87" s="154"/>
      <c r="D87" s="154"/>
      <c r="E87" s="154"/>
      <c r="F87" s="154"/>
      <c r="G87" s="154"/>
      <c r="H87" s="154"/>
      <c r="I87" s="10"/>
      <c r="J87" s="10"/>
      <c r="K87" s="10"/>
      <c r="L87" s="10"/>
      <c r="M87" s="10"/>
      <c r="N87" s="51"/>
    </row>
    <row r="88" spans="1:14" ht="24" x14ac:dyDescent="0.55000000000000004">
      <c r="A88" s="12"/>
      <c r="B88" s="13" t="s">
        <v>26</v>
      </c>
      <c r="C88" s="13"/>
      <c r="D88" s="13"/>
      <c r="E88" s="13"/>
      <c r="F88" s="13"/>
      <c r="G88" s="13"/>
      <c r="H88" s="13"/>
      <c r="I88" s="14">
        <f>C103*100/C109</f>
        <v>47.5</v>
      </c>
      <c r="J88" s="14">
        <f>C104*100/C109</f>
        <v>51.25</v>
      </c>
      <c r="K88" s="14">
        <f>C105*100/C109</f>
        <v>1.25</v>
      </c>
      <c r="L88" s="15">
        <f>C106*100/C109</f>
        <v>0</v>
      </c>
      <c r="M88" s="48">
        <f>C107*100/C109</f>
        <v>0</v>
      </c>
      <c r="N88" s="52">
        <f>SUM(I88:M88)</f>
        <v>100</v>
      </c>
    </row>
    <row r="89" spans="1:14" ht="24" x14ac:dyDescent="0.55000000000000004">
      <c r="A89" s="12"/>
      <c r="B89" s="13" t="s">
        <v>27</v>
      </c>
      <c r="C89" s="13"/>
      <c r="D89" s="13"/>
      <c r="E89" s="13"/>
      <c r="F89" s="13"/>
      <c r="G89" s="13"/>
      <c r="H89" s="13"/>
      <c r="I89" s="14">
        <f>E103*100/C109</f>
        <v>53.75</v>
      </c>
      <c r="J89" s="14">
        <f>E104*100/C109</f>
        <v>45</v>
      </c>
      <c r="K89" s="14">
        <f>E105*100/C109</f>
        <v>1.25</v>
      </c>
      <c r="L89" s="15">
        <f>E106*100/C109</f>
        <v>0</v>
      </c>
      <c r="M89" s="48">
        <f>E107*100/C109</f>
        <v>0</v>
      </c>
      <c r="N89" s="52">
        <f>SUM(I89:M89)</f>
        <v>100</v>
      </c>
    </row>
    <row r="90" spans="1:14" ht="24" x14ac:dyDescent="0.55000000000000004">
      <c r="A90" s="12"/>
      <c r="B90" s="13" t="s">
        <v>28</v>
      </c>
      <c r="C90" s="13"/>
      <c r="D90" s="13"/>
      <c r="E90" s="13"/>
      <c r="F90" s="13"/>
      <c r="G90" s="13"/>
      <c r="H90" s="13"/>
      <c r="I90" s="14">
        <f>G103*100/C109</f>
        <v>55</v>
      </c>
      <c r="J90" s="14">
        <f>G104*100/C109</f>
        <v>42.5</v>
      </c>
      <c r="K90" s="14">
        <f>G105*100/C109</f>
        <v>2.5</v>
      </c>
      <c r="L90" s="15">
        <f>G106*100/C109</f>
        <v>0</v>
      </c>
      <c r="M90" s="48">
        <f>G107*100/C109</f>
        <v>0</v>
      </c>
      <c r="N90" s="52">
        <f>SUM(I90:M90)</f>
        <v>100</v>
      </c>
    </row>
    <row r="91" spans="1:14" ht="24" x14ac:dyDescent="0.55000000000000004">
      <c r="A91" s="153" t="s">
        <v>29</v>
      </c>
      <c r="B91" s="154"/>
      <c r="C91" s="154"/>
      <c r="D91" s="154"/>
      <c r="E91" s="154"/>
      <c r="F91" s="154"/>
      <c r="G91" s="154"/>
      <c r="H91" s="154"/>
      <c r="I91" s="10"/>
      <c r="J91" s="10"/>
      <c r="K91" s="10"/>
      <c r="L91" s="10"/>
      <c r="M91" s="10"/>
      <c r="N91" s="52"/>
    </row>
    <row r="92" spans="1:14" ht="24" x14ac:dyDescent="0.55000000000000004">
      <c r="A92" s="12"/>
      <c r="B92" s="13" t="s">
        <v>30</v>
      </c>
      <c r="C92" s="13"/>
      <c r="D92" s="13"/>
      <c r="E92" s="13"/>
      <c r="F92" s="13"/>
      <c r="G92" s="13"/>
      <c r="H92" s="13"/>
      <c r="I92" s="14">
        <f>I103*100/I109</f>
        <v>72.5</v>
      </c>
      <c r="J92" s="14">
        <f>I104*100/I109</f>
        <v>26.25</v>
      </c>
      <c r="K92" s="14">
        <f>I105*100/I109</f>
        <v>1.25</v>
      </c>
      <c r="L92" s="14">
        <f>I106*100/I109</f>
        <v>0</v>
      </c>
      <c r="M92" s="49">
        <f>I107*100/I109</f>
        <v>0</v>
      </c>
      <c r="N92" s="52">
        <f>SUM(I92:M92)</f>
        <v>100</v>
      </c>
    </row>
    <row r="93" spans="1:14" ht="24" x14ac:dyDescent="0.55000000000000004">
      <c r="A93" s="12"/>
      <c r="B93" s="13" t="s">
        <v>31</v>
      </c>
      <c r="C93" s="13"/>
      <c r="D93" s="13"/>
      <c r="E93" s="13"/>
      <c r="F93" s="13"/>
      <c r="G93" s="13"/>
      <c r="H93" s="13"/>
      <c r="I93" s="14">
        <f>K103*100/K109</f>
        <v>62.5</v>
      </c>
      <c r="J93" s="14">
        <f>K104*100/K109</f>
        <v>36.25</v>
      </c>
      <c r="K93" s="14">
        <f>K105*100/K109</f>
        <v>1.25</v>
      </c>
      <c r="L93" s="14">
        <f>K106*100/K109</f>
        <v>0</v>
      </c>
      <c r="M93" s="49">
        <f>K107*100/K109</f>
        <v>0</v>
      </c>
      <c r="N93" s="52">
        <f>SUM(I93:M93)</f>
        <v>100</v>
      </c>
    </row>
    <row r="94" spans="1:14" ht="24" x14ac:dyDescent="0.55000000000000004">
      <c r="A94" s="12"/>
      <c r="B94" s="13" t="s">
        <v>32</v>
      </c>
      <c r="C94" s="13"/>
      <c r="D94" s="13"/>
      <c r="E94" s="13"/>
      <c r="F94" s="13"/>
      <c r="G94" s="13"/>
      <c r="H94" s="13"/>
      <c r="I94" s="14">
        <f>M103*100/M109</f>
        <v>63.75</v>
      </c>
      <c r="J94" s="14">
        <f>M104*100/M109</f>
        <v>35</v>
      </c>
      <c r="K94" s="14">
        <f>M105*100/M109</f>
        <v>1.25</v>
      </c>
      <c r="L94" s="14">
        <f>M106*100/M109</f>
        <v>0</v>
      </c>
      <c r="M94" s="49">
        <f>M107*100/M109</f>
        <v>0</v>
      </c>
      <c r="N94" s="52">
        <f>SUM(I94:M94)</f>
        <v>100</v>
      </c>
    </row>
    <row r="95" spans="1:14" ht="24" x14ac:dyDescent="0.55000000000000004">
      <c r="A95" s="153" t="s">
        <v>33</v>
      </c>
      <c r="B95" s="154"/>
      <c r="C95" s="154"/>
      <c r="D95" s="154"/>
      <c r="E95" s="154"/>
      <c r="F95" s="154"/>
      <c r="G95" s="154"/>
      <c r="H95" s="154"/>
      <c r="I95" s="10"/>
      <c r="J95" s="10"/>
      <c r="K95" s="10"/>
      <c r="L95" s="10"/>
      <c r="M95" s="10"/>
      <c r="N95" s="52"/>
    </row>
    <row r="96" spans="1:14" ht="24" x14ac:dyDescent="0.55000000000000004">
      <c r="A96" s="12"/>
      <c r="B96" s="13" t="s">
        <v>34</v>
      </c>
      <c r="C96" s="13"/>
      <c r="D96" s="13"/>
      <c r="E96" s="13"/>
      <c r="F96" s="13"/>
      <c r="G96" s="13"/>
      <c r="H96" s="13"/>
      <c r="I96" s="14">
        <f>O196*100/O202</f>
        <v>72.5</v>
      </c>
      <c r="J96" s="14">
        <f>O197*100/O202</f>
        <v>26.25</v>
      </c>
      <c r="K96" s="14">
        <f>O198*100/O202</f>
        <v>1.25</v>
      </c>
      <c r="L96" s="14">
        <f>O199*100/O202</f>
        <v>0</v>
      </c>
      <c r="M96" s="49">
        <f>O200*100/O202</f>
        <v>0</v>
      </c>
      <c r="N96" s="52">
        <f>SUM(I96:M96)</f>
        <v>100</v>
      </c>
    </row>
    <row r="97" spans="1:22" ht="24" x14ac:dyDescent="0.55000000000000004">
      <c r="A97" s="12"/>
      <c r="B97" s="13" t="s">
        <v>35</v>
      </c>
      <c r="C97" s="13"/>
      <c r="D97" s="13"/>
      <c r="E97" s="13"/>
      <c r="F97" s="13"/>
      <c r="G97" s="13"/>
      <c r="H97" s="13"/>
      <c r="I97" s="14">
        <f>Q196*100/Q202</f>
        <v>63.75</v>
      </c>
      <c r="J97" s="14">
        <f>Q197*100/Q202</f>
        <v>33.75</v>
      </c>
      <c r="K97" s="14">
        <f>Q198*100/Q202</f>
        <v>2.5</v>
      </c>
      <c r="L97" s="14">
        <f>Q199*100/Q202</f>
        <v>0</v>
      </c>
      <c r="M97" s="49">
        <f>Q200*100/Q202</f>
        <v>0</v>
      </c>
      <c r="N97" s="52">
        <f>SUM(I97:M97)</f>
        <v>100</v>
      </c>
    </row>
    <row r="98" spans="1:22" ht="24" x14ac:dyDescent="0.55000000000000004">
      <c r="A98" s="12"/>
      <c r="B98" s="13" t="s">
        <v>36</v>
      </c>
      <c r="C98" s="13"/>
      <c r="D98" s="13"/>
      <c r="E98" s="13"/>
      <c r="F98" s="13"/>
      <c r="G98" s="13"/>
      <c r="H98" s="13"/>
      <c r="I98" s="14">
        <f>S196*100/S202</f>
        <v>76.25</v>
      </c>
      <c r="J98" s="14">
        <f>S197*100/S202</f>
        <v>22.5</v>
      </c>
      <c r="K98" s="14">
        <f>S198*100/S202</f>
        <v>1.25</v>
      </c>
      <c r="L98" s="14">
        <f>S199*100/S202</f>
        <v>0</v>
      </c>
      <c r="M98" s="49">
        <f>S200*100/S202</f>
        <v>0</v>
      </c>
      <c r="N98" s="52">
        <f>SUM(I98:M98)</f>
        <v>100</v>
      </c>
    </row>
    <row r="99" spans="1:22" ht="24" x14ac:dyDescent="0.55000000000000004">
      <c r="A99" s="155" t="s">
        <v>37</v>
      </c>
      <c r="B99" s="156"/>
      <c r="C99" s="156"/>
      <c r="D99" s="156"/>
      <c r="E99" s="156"/>
      <c r="F99" s="156"/>
      <c r="G99" s="156"/>
      <c r="H99" s="156"/>
      <c r="I99" s="14">
        <f>U196*100/U202</f>
        <v>72.5</v>
      </c>
      <c r="J99" s="14">
        <f>U197*100/U202</f>
        <v>26.25</v>
      </c>
      <c r="K99" s="14">
        <f>U198*100/U202</f>
        <v>1.25</v>
      </c>
      <c r="L99" s="14">
        <f>U199*100/U202</f>
        <v>0</v>
      </c>
      <c r="M99" s="49">
        <f>U200*100/U202</f>
        <v>0</v>
      </c>
      <c r="N99" s="52">
        <f>SUM(I99:M99)</f>
        <v>100</v>
      </c>
    </row>
    <row r="100" spans="1:22" ht="24" x14ac:dyDescent="0.55000000000000004">
      <c r="A100" s="6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8"/>
      <c r="M100" s="28"/>
      <c r="N100" s="6"/>
    </row>
    <row r="101" spans="1:22" ht="24" x14ac:dyDescent="0.2">
      <c r="A101" s="134" t="s">
        <v>38</v>
      </c>
      <c r="B101" s="136" t="s">
        <v>39</v>
      </c>
      <c r="C101" s="133" t="s">
        <v>40</v>
      </c>
      <c r="D101" s="133"/>
      <c r="E101" s="133"/>
      <c r="F101" s="133"/>
      <c r="G101" s="133"/>
      <c r="H101" s="133"/>
      <c r="I101" s="133" t="s">
        <v>16</v>
      </c>
      <c r="J101" s="133"/>
      <c r="K101" s="133"/>
      <c r="L101" s="133"/>
      <c r="M101" s="133"/>
      <c r="N101" s="133"/>
      <c r="O101" s="133" t="s">
        <v>17</v>
      </c>
      <c r="P101" s="133"/>
      <c r="Q101" s="133"/>
      <c r="R101" s="133"/>
      <c r="S101" s="133"/>
      <c r="T101" s="133"/>
      <c r="U101" s="133" t="s">
        <v>18</v>
      </c>
      <c r="V101" s="133"/>
    </row>
    <row r="102" spans="1:22" ht="24" x14ac:dyDescent="0.2">
      <c r="A102" s="135"/>
      <c r="B102" s="137"/>
      <c r="C102" s="133">
        <v>1.1000000000000001</v>
      </c>
      <c r="D102" s="133"/>
      <c r="E102" s="133">
        <v>1.2</v>
      </c>
      <c r="F102" s="133"/>
      <c r="G102" s="133">
        <v>1.3</v>
      </c>
      <c r="H102" s="133">
        <v>2.1</v>
      </c>
      <c r="I102" s="133">
        <v>2.1</v>
      </c>
      <c r="J102" s="133">
        <v>2.2000000000000002</v>
      </c>
      <c r="K102" s="133">
        <v>2.2000000000000002</v>
      </c>
      <c r="L102" s="133">
        <v>2.2999999999999998</v>
      </c>
      <c r="M102" s="133">
        <v>2.2999999999999998</v>
      </c>
      <c r="N102" s="133"/>
      <c r="O102" s="133">
        <v>3.1</v>
      </c>
      <c r="P102" s="133"/>
      <c r="Q102" s="133">
        <v>3.2</v>
      </c>
      <c r="R102" s="133"/>
      <c r="S102" s="133">
        <v>3.3</v>
      </c>
      <c r="T102" s="133"/>
      <c r="U102" s="133"/>
      <c r="V102" s="133"/>
    </row>
    <row r="103" spans="1:22" ht="24" x14ac:dyDescent="0.55000000000000004">
      <c r="A103" s="19">
        <v>5</v>
      </c>
      <c r="B103" s="19">
        <v>100</v>
      </c>
      <c r="C103" s="20">
        <f>COUNTIF(C4:C84,5)</f>
        <v>38</v>
      </c>
      <c r="D103" s="21">
        <f>C103*100</f>
        <v>3800</v>
      </c>
      <c r="E103" s="20">
        <f>COUNTIF(D4:D84,5)</f>
        <v>43</v>
      </c>
      <c r="F103" s="21">
        <f>E103*100</f>
        <v>4300</v>
      </c>
      <c r="G103" s="20">
        <f>COUNTIF(E4:E84,5)</f>
        <v>44</v>
      </c>
      <c r="H103" s="21">
        <f>G103*100</f>
        <v>4400</v>
      </c>
      <c r="I103" s="20">
        <f>COUNTIF(F4:F84,5)</f>
        <v>58</v>
      </c>
      <c r="J103" s="21">
        <f>I103*100</f>
        <v>5800</v>
      </c>
      <c r="K103" s="20">
        <f>COUNTIF(G4:G84,5)</f>
        <v>50</v>
      </c>
      <c r="L103" s="22">
        <f>K103*100</f>
        <v>5000</v>
      </c>
      <c r="M103" s="20">
        <f>COUNTIF(H4:H84,5)</f>
        <v>51</v>
      </c>
      <c r="N103" s="21">
        <f>M103*100</f>
        <v>5100</v>
      </c>
      <c r="O103" s="20">
        <f>COUNTIF(I4:I84,5)</f>
        <v>58</v>
      </c>
      <c r="P103" s="21">
        <f>O103*100</f>
        <v>5800</v>
      </c>
      <c r="Q103" s="20">
        <f>COUNTIF(J4:J84,5)</f>
        <v>51</v>
      </c>
      <c r="R103" s="21">
        <f>Q103*100</f>
        <v>5100</v>
      </c>
      <c r="S103" s="20">
        <f>COUNTIF(K4:K84,5)</f>
        <v>61</v>
      </c>
      <c r="T103" s="21">
        <f>S103*100</f>
        <v>6100</v>
      </c>
      <c r="U103" s="20">
        <f>COUNTIF(L4:L84,5)</f>
        <v>58</v>
      </c>
      <c r="V103" s="21">
        <f>U103*100</f>
        <v>5800</v>
      </c>
    </row>
    <row r="104" spans="1:22" ht="24" x14ac:dyDescent="0.55000000000000004">
      <c r="A104" s="19">
        <v>4</v>
      </c>
      <c r="B104" s="19">
        <v>80</v>
      </c>
      <c r="C104" s="20">
        <f>COUNTIF(C4:C84,4)</f>
        <v>41</v>
      </c>
      <c r="D104" s="21">
        <f>C104*80</f>
        <v>3280</v>
      </c>
      <c r="E104" s="20">
        <f>COUNTIF(D4:D84,4)</f>
        <v>36</v>
      </c>
      <c r="F104" s="21">
        <f>E104*80</f>
        <v>2880</v>
      </c>
      <c r="G104" s="20">
        <f>COUNTIF(E4:E84,4)</f>
        <v>34</v>
      </c>
      <c r="H104" s="21">
        <f>G104*80</f>
        <v>2720</v>
      </c>
      <c r="I104" s="20">
        <f>COUNTIF(F4:F84,4)</f>
        <v>21</v>
      </c>
      <c r="J104" s="21">
        <f>I104*80</f>
        <v>1680</v>
      </c>
      <c r="K104" s="20">
        <f>COUNTIF(G4:G84,4)</f>
        <v>29</v>
      </c>
      <c r="L104" s="22">
        <f>K104*80</f>
        <v>2320</v>
      </c>
      <c r="M104" s="20">
        <f>COUNTIF(H4:H84,4)</f>
        <v>28</v>
      </c>
      <c r="N104" s="21">
        <f>M104*80</f>
        <v>2240</v>
      </c>
      <c r="O104" s="20">
        <f>COUNTIF(I4:I85,4)</f>
        <v>21</v>
      </c>
      <c r="P104" s="21">
        <f>O104*80</f>
        <v>1680</v>
      </c>
      <c r="Q104" s="20">
        <f>COUNTIF(J4:J84,4)</f>
        <v>27</v>
      </c>
      <c r="R104" s="21">
        <f>Q104*80</f>
        <v>2160</v>
      </c>
      <c r="S104" s="20">
        <f>COUNTIF(K4:K84,4)</f>
        <v>18</v>
      </c>
      <c r="T104" s="21">
        <f>S104*80</f>
        <v>1440</v>
      </c>
      <c r="U104" s="20">
        <f>COUNTIF(L4:L84,4)</f>
        <v>21</v>
      </c>
      <c r="V104" s="21">
        <f>U104*80</f>
        <v>1680</v>
      </c>
    </row>
    <row r="105" spans="1:22" ht="24" x14ac:dyDescent="0.55000000000000004">
      <c r="A105" s="19">
        <v>3</v>
      </c>
      <c r="B105" s="19">
        <v>60</v>
      </c>
      <c r="C105" s="20">
        <f>COUNTIF(C4:C84,3)</f>
        <v>1</v>
      </c>
      <c r="D105" s="21">
        <f>C105*60</f>
        <v>60</v>
      </c>
      <c r="E105" s="20">
        <f>COUNTIF(D4:D84,3)</f>
        <v>1</v>
      </c>
      <c r="F105" s="21">
        <f>E105*60</f>
        <v>60</v>
      </c>
      <c r="G105" s="20">
        <f>COUNTIF(E4:E84,3)</f>
        <v>2</v>
      </c>
      <c r="H105" s="21">
        <f>G105*60</f>
        <v>120</v>
      </c>
      <c r="I105" s="20">
        <f>COUNTIF(F4:F84,3)</f>
        <v>1</v>
      </c>
      <c r="J105" s="21">
        <f>I105*60</f>
        <v>60</v>
      </c>
      <c r="K105" s="20">
        <f>COUNTIF(G4:G84,3)</f>
        <v>1</v>
      </c>
      <c r="L105" s="22">
        <f>K105*60</f>
        <v>60</v>
      </c>
      <c r="M105" s="20">
        <f>COUNTIF(H4:H84,3)</f>
        <v>1</v>
      </c>
      <c r="N105" s="21">
        <f>M105*60</f>
        <v>60</v>
      </c>
      <c r="O105" s="20">
        <f>COUNTIF(I4:I84,3)</f>
        <v>1</v>
      </c>
      <c r="P105" s="21">
        <f>O105*60</f>
        <v>60</v>
      </c>
      <c r="Q105" s="20">
        <f>COUNTIF(J4:J84,3)</f>
        <v>2</v>
      </c>
      <c r="R105" s="21">
        <f>Q105*60</f>
        <v>120</v>
      </c>
      <c r="S105" s="20">
        <f>COUNTIF(K4:K84,3)</f>
        <v>1</v>
      </c>
      <c r="T105" s="21">
        <f>S105*60</f>
        <v>60</v>
      </c>
      <c r="U105" s="20">
        <f>COUNTIF(L4:L84,3)</f>
        <v>1</v>
      </c>
      <c r="V105" s="21">
        <f>U105*60</f>
        <v>60</v>
      </c>
    </row>
    <row r="106" spans="1:22" ht="24" x14ac:dyDescent="0.55000000000000004">
      <c r="A106" s="19">
        <v>2</v>
      </c>
      <c r="B106" s="19">
        <v>40</v>
      </c>
      <c r="C106" s="20">
        <f>COUNTIF(C4:C84,2)</f>
        <v>0</v>
      </c>
      <c r="D106" s="21">
        <f>C106*40</f>
        <v>0</v>
      </c>
      <c r="E106" s="20">
        <f>COUNTIF(D4:D84,2)</f>
        <v>0</v>
      </c>
      <c r="F106" s="21">
        <f>E106*40</f>
        <v>0</v>
      </c>
      <c r="G106" s="20">
        <f>COUNTIF(E4:E84,2)</f>
        <v>0</v>
      </c>
      <c r="H106" s="21">
        <f>G106*40</f>
        <v>0</v>
      </c>
      <c r="I106" s="20">
        <f>COUNTIF(F4:F84,2)</f>
        <v>0</v>
      </c>
      <c r="J106" s="21">
        <f>I106*40</f>
        <v>0</v>
      </c>
      <c r="K106" s="20">
        <f>COUNTIF(G4:G84,2)</f>
        <v>0</v>
      </c>
      <c r="L106" s="22">
        <f>K106*40</f>
        <v>0</v>
      </c>
      <c r="M106" s="20">
        <f>COUNTIF(H4:H84,2)</f>
        <v>0</v>
      </c>
      <c r="N106" s="21">
        <f>M106*40</f>
        <v>0</v>
      </c>
      <c r="O106" s="20">
        <f>COUNTIF(I4:I84,2)</f>
        <v>0</v>
      </c>
      <c r="P106" s="21">
        <f>O106*40</f>
        <v>0</v>
      </c>
      <c r="Q106" s="20">
        <f>COUNTIF(J4:J84,2)</f>
        <v>0</v>
      </c>
      <c r="R106" s="21">
        <f>Q106*40</f>
        <v>0</v>
      </c>
      <c r="S106" s="20">
        <f>COUNTIF(K4:K84,2)</f>
        <v>0</v>
      </c>
      <c r="T106" s="21">
        <f>S106*40</f>
        <v>0</v>
      </c>
      <c r="U106" s="20">
        <f>COUNTIF(L4:L84,2)</f>
        <v>0</v>
      </c>
      <c r="V106" s="21">
        <f>U106*40</f>
        <v>0</v>
      </c>
    </row>
    <row r="107" spans="1:22" ht="24" x14ac:dyDescent="0.55000000000000004">
      <c r="A107" s="19">
        <v>1</v>
      </c>
      <c r="B107" s="19">
        <v>20</v>
      </c>
      <c r="C107" s="20">
        <f>COUNTIF(C4:C84,1)</f>
        <v>0</v>
      </c>
      <c r="D107" s="21">
        <f>C107*20</f>
        <v>0</v>
      </c>
      <c r="E107" s="20">
        <f>COUNTIF(D4:D84,1)</f>
        <v>0</v>
      </c>
      <c r="F107" s="21">
        <f>E107*20</f>
        <v>0</v>
      </c>
      <c r="G107" s="20">
        <f>COUNTIF(E4:E84,1)</f>
        <v>0</v>
      </c>
      <c r="H107" s="21">
        <f>G107*20</f>
        <v>0</v>
      </c>
      <c r="I107" s="20">
        <f>COUNTIF(F4:F84,1)</f>
        <v>0</v>
      </c>
      <c r="J107" s="21">
        <f>I107*20</f>
        <v>0</v>
      </c>
      <c r="K107" s="20">
        <f>COUNTIF(G4:G84,1)</f>
        <v>0</v>
      </c>
      <c r="L107" s="22">
        <f>K107*20</f>
        <v>0</v>
      </c>
      <c r="M107" s="20">
        <f>COUNTIF(H4:H84,1)</f>
        <v>0</v>
      </c>
      <c r="N107" s="21">
        <f>M107*20</f>
        <v>0</v>
      </c>
      <c r="O107" s="20">
        <f>COUNTIF(I4:I84,1)</f>
        <v>0</v>
      </c>
      <c r="P107" s="21">
        <f>O107*20</f>
        <v>0</v>
      </c>
      <c r="Q107" s="20">
        <f>COUNTIF(J4:J84,1)</f>
        <v>0</v>
      </c>
      <c r="R107" s="21">
        <f>Q107*20</f>
        <v>0</v>
      </c>
      <c r="S107" s="20">
        <f>COUNTIF(K4:K84,1)</f>
        <v>0</v>
      </c>
      <c r="T107" s="21">
        <f>S107*20</f>
        <v>0</v>
      </c>
      <c r="U107" s="20">
        <f>COUNTIF(L4:L84,1)</f>
        <v>0</v>
      </c>
      <c r="V107" s="21">
        <f>U107*20</f>
        <v>0</v>
      </c>
    </row>
    <row r="108" spans="1:22" ht="24" x14ac:dyDescent="0.55000000000000004">
      <c r="A108" s="19">
        <v>6</v>
      </c>
      <c r="B108" s="19" t="s">
        <v>23</v>
      </c>
      <c r="C108" s="20">
        <f>COUNTIF(C4:C84,6)</f>
        <v>0</v>
      </c>
      <c r="D108" s="21">
        <f>(C108/C109)*100</f>
        <v>0</v>
      </c>
      <c r="E108" s="20">
        <f>COUNTIF(D4:D84,6)</f>
        <v>0</v>
      </c>
      <c r="F108" s="21">
        <f>(E108/E109)*100</f>
        <v>0</v>
      </c>
      <c r="G108" s="20">
        <f>COUNTIF(E4:E84,6)</f>
        <v>0</v>
      </c>
      <c r="H108" s="21">
        <f>(G108/G109)*100</f>
        <v>0</v>
      </c>
      <c r="I108" s="20">
        <f>COUNTIF(F4:F84,6)</f>
        <v>0</v>
      </c>
      <c r="J108" s="21">
        <f>(I108/I109)*100</f>
        <v>0</v>
      </c>
      <c r="K108" s="20">
        <f>COUNTIF(G4:G84,6)</f>
        <v>0</v>
      </c>
      <c r="L108" s="21">
        <f>(K108/K109)*100</f>
        <v>0</v>
      </c>
      <c r="M108" s="20">
        <f>COUNTIF(H4:H84,6)</f>
        <v>0</v>
      </c>
      <c r="N108" s="21">
        <f>(M108/M109)*100</f>
        <v>0</v>
      </c>
      <c r="O108" s="20">
        <f>COUNTIF(I4:I84,6)</f>
        <v>0</v>
      </c>
      <c r="P108" s="21">
        <f>(O108/O109)*100</f>
        <v>0</v>
      </c>
      <c r="Q108" s="20">
        <f>COUNTIF(J4:J84,6)</f>
        <v>0</v>
      </c>
      <c r="R108" s="21">
        <f>(Q108/Q109)*100</f>
        <v>0</v>
      </c>
      <c r="S108" s="20">
        <f>COUNTIF(K4:K84,6)</f>
        <v>0</v>
      </c>
      <c r="T108" s="21">
        <f>(S108/S109)*100</f>
        <v>0</v>
      </c>
      <c r="U108" s="20">
        <f>COUNTIF(L4:L84,6)</f>
        <v>0</v>
      </c>
      <c r="V108" s="21">
        <f>(U108/U109)*100</f>
        <v>0</v>
      </c>
    </row>
    <row r="109" spans="1:22" ht="24" x14ac:dyDescent="0.55000000000000004">
      <c r="A109" s="6"/>
      <c r="B109" s="23"/>
      <c r="C109" s="24">
        <f>SUM(C103:C108)</f>
        <v>80</v>
      </c>
      <c r="D109" s="25">
        <f>SUM(D103:D107)</f>
        <v>7140</v>
      </c>
      <c r="E109" s="24">
        <f>SUM(E103:E108)</f>
        <v>80</v>
      </c>
      <c r="F109" s="25">
        <f>SUM(F103:F107)</f>
        <v>7240</v>
      </c>
      <c r="G109" s="24">
        <f>SUM(G103:G108)</f>
        <v>80</v>
      </c>
      <c r="H109" s="25">
        <f t="shared" ref="H109:N109" si="0">SUM(H103:H107)</f>
        <v>7240</v>
      </c>
      <c r="I109" s="24">
        <f>SUM(I103:I108)</f>
        <v>80</v>
      </c>
      <c r="J109" s="25">
        <f t="shared" si="0"/>
        <v>7540</v>
      </c>
      <c r="K109" s="24">
        <f>SUM(K103:K108)</f>
        <v>80</v>
      </c>
      <c r="L109" s="26">
        <f t="shared" si="0"/>
        <v>7380</v>
      </c>
      <c r="M109" s="24">
        <f>SUM(M103:M108)</f>
        <v>80</v>
      </c>
      <c r="N109" s="27">
        <f t="shared" si="0"/>
        <v>7400</v>
      </c>
      <c r="O109" s="24">
        <f>SUM(O103:O108)</f>
        <v>80</v>
      </c>
      <c r="P109" s="27">
        <f>SUM(P103:P107)</f>
        <v>7540</v>
      </c>
      <c r="Q109" s="24">
        <f>SUM(Q103:Q108)</f>
        <v>80</v>
      </c>
      <c r="R109" s="27">
        <f>SUM(R103:R107)</f>
        <v>7380</v>
      </c>
      <c r="S109" s="24">
        <f>SUM(S103:S108)</f>
        <v>80</v>
      </c>
      <c r="T109" s="27">
        <f>SUM(T103:T107)</f>
        <v>7600</v>
      </c>
      <c r="U109" s="24">
        <f>SUM(U103:U108)</f>
        <v>80</v>
      </c>
      <c r="V109" s="27">
        <f>SUM(V103:V107)</f>
        <v>7540</v>
      </c>
    </row>
    <row r="110" spans="1:22" ht="24" x14ac:dyDescent="0.55000000000000004">
      <c r="A110" s="140" t="s">
        <v>41</v>
      </c>
      <c r="B110" s="141"/>
      <c r="C110" s="142">
        <f>D109/C109-C108</f>
        <v>89.25</v>
      </c>
      <c r="D110" s="142"/>
      <c r="E110" s="142">
        <f>F109/E109-E108</f>
        <v>90.5</v>
      </c>
      <c r="F110" s="142"/>
      <c r="G110" s="142">
        <f>H109/G109-G108</f>
        <v>90.5</v>
      </c>
      <c r="H110" s="142"/>
      <c r="I110" s="142">
        <f>J109/I109-I108</f>
        <v>94.25</v>
      </c>
      <c r="J110" s="142"/>
      <c r="K110" s="142">
        <f>L109/K109-K108</f>
        <v>92.25</v>
      </c>
      <c r="L110" s="142"/>
      <c r="M110" s="142">
        <f>N109/M109-M108</f>
        <v>92.5</v>
      </c>
      <c r="N110" s="142"/>
      <c r="O110" s="142">
        <f>P109/O109-O108</f>
        <v>94.25</v>
      </c>
      <c r="P110" s="142"/>
      <c r="Q110" s="142">
        <f>R109/Q109-Q108</f>
        <v>92.25</v>
      </c>
      <c r="R110" s="142"/>
      <c r="S110" s="142">
        <f>T109/S109-S108</f>
        <v>95</v>
      </c>
      <c r="T110" s="142"/>
      <c r="U110" s="142">
        <f>V109/U109-U108</f>
        <v>94.25</v>
      </c>
      <c r="V110" s="142"/>
    </row>
    <row r="111" spans="1:22" ht="24" x14ac:dyDescent="0.55000000000000004">
      <c r="A111" s="6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8"/>
      <c r="M111" s="28"/>
      <c r="N111" s="6"/>
    </row>
    <row r="112" spans="1:22" ht="27.75" x14ac:dyDescent="0.65">
      <c r="A112" s="138" t="s">
        <v>42</v>
      </c>
      <c r="B112" s="138"/>
      <c r="C112" s="30">
        <f>SUM(C110:V110)/10</f>
        <v>92.5</v>
      </c>
      <c r="D112" s="29" t="s">
        <v>43</v>
      </c>
      <c r="E112" s="23"/>
      <c r="F112" s="23"/>
      <c r="G112" s="23"/>
      <c r="H112" s="23"/>
      <c r="I112" s="23"/>
      <c r="J112" s="23"/>
      <c r="K112" s="23"/>
      <c r="L112" s="28"/>
      <c r="M112" s="28"/>
      <c r="N112" s="6"/>
    </row>
    <row r="113" spans="1:14" ht="24" x14ac:dyDescent="0.55000000000000004">
      <c r="A113" s="6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8"/>
      <c r="M113" s="28"/>
      <c r="N113" s="6"/>
    </row>
    <row r="114" spans="1:14" ht="27.75" x14ac:dyDescent="0.65">
      <c r="A114" s="139" t="s">
        <v>44</v>
      </c>
      <c r="B114" s="139"/>
      <c r="C114" s="31">
        <f>((COUNTIF(C4:L80,6)/(C109*10)*100))</f>
        <v>0</v>
      </c>
      <c r="D114" s="42" t="s">
        <v>43</v>
      </c>
      <c r="E114" s="23"/>
      <c r="F114" s="23"/>
      <c r="G114" s="23"/>
      <c r="H114" s="23"/>
      <c r="I114" s="23"/>
      <c r="J114" s="23"/>
      <c r="K114" s="23"/>
      <c r="L114" s="28"/>
      <c r="M114" s="28"/>
      <c r="N114" s="6"/>
    </row>
    <row r="178" spans="15:22" ht="24" x14ac:dyDescent="0.55000000000000004">
      <c r="O178" s="7" t="s">
        <v>23</v>
      </c>
      <c r="P178" s="6"/>
      <c r="Q178" s="6"/>
      <c r="R178" s="6"/>
      <c r="S178" s="6"/>
      <c r="T178" s="6"/>
      <c r="U178" s="6"/>
      <c r="V178" s="6"/>
    </row>
    <row r="179" spans="15:22" ht="24" x14ac:dyDescent="0.55000000000000004">
      <c r="O179" s="9">
        <v>6</v>
      </c>
      <c r="P179" s="6"/>
      <c r="Q179" s="6"/>
      <c r="R179" s="6"/>
      <c r="S179" s="6"/>
      <c r="T179" s="6"/>
      <c r="U179" s="6"/>
      <c r="V179" s="6"/>
    </row>
    <row r="180" spans="15:22" ht="24" x14ac:dyDescent="0.55000000000000004">
      <c r="O180" s="9"/>
      <c r="P180" s="6"/>
      <c r="Q180" s="6"/>
      <c r="R180" s="6"/>
      <c r="S180" s="6"/>
      <c r="T180" s="6"/>
      <c r="U180" s="6"/>
      <c r="V180" s="6"/>
    </row>
    <row r="181" spans="15:22" ht="24" x14ac:dyDescent="0.55000000000000004">
      <c r="O181" s="50">
        <f>D108</f>
        <v>0</v>
      </c>
      <c r="P181" s="6"/>
      <c r="Q181" s="6"/>
      <c r="R181" s="6"/>
      <c r="S181" s="6"/>
      <c r="T181" s="6"/>
      <c r="U181" s="6"/>
      <c r="V181" s="6"/>
    </row>
    <row r="182" spans="15:22" ht="24" x14ac:dyDescent="0.55000000000000004">
      <c r="O182" s="50">
        <f>F108</f>
        <v>0</v>
      </c>
      <c r="P182" s="6"/>
      <c r="Q182" s="6"/>
      <c r="R182" s="6"/>
      <c r="S182" s="6"/>
      <c r="T182" s="6"/>
      <c r="U182" s="6"/>
      <c r="V182" s="6"/>
    </row>
    <row r="183" spans="15:22" ht="24" x14ac:dyDescent="0.55000000000000004">
      <c r="O183" s="50">
        <f>H108</f>
        <v>0</v>
      </c>
      <c r="P183" s="6"/>
      <c r="Q183" s="6"/>
      <c r="R183" s="6"/>
      <c r="S183" s="6"/>
      <c r="T183" s="6"/>
      <c r="U183" s="6"/>
      <c r="V183" s="6"/>
    </row>
    <row r="184" spans="15:22" ht="24" x14ac:dyDescent="0.55000000000000004">
      <c r="O184" s="50">
        <f>J108</f>
        <v>0</v>
      </c>
      <c r="P184" s="6"/>
      <c r="Q184" s="6"/>
      <c r="R184" s="6"/>
      <c r="S184" s="6"/>
      <c r="T184" s="6"/>
      <c r="U184" s="6"/>
      <c r="V184" s="6"/>
    </row>
    <row r="185" spans="15:22" ht="24" x14ac:dyDescent="0.55000000000000004">
      <c r="O185" s="50">
        <f>L108</f>
        <v>0</v>
      </c>
      <c r="P185" s="6"/>
      <c r="Q185" s="6"/>
      <c r="R185" s="6"/>
      <c r="S185" s="6"/>
      <c r="T185" s="6"/>
      <c r="U185" s="6"/>
      <c r="V185" s="6"/>
    </row>
    <row r="186" spans="15:22" ht="24" x14ac:dyDescent="0.55000000000000004">
      <c r="O186" s="50">
        <f>N108</f>
        <v>0</v>
      </c>
      <c r="P186" s="6"/>
      <c r="Q186" s="6"/>
      <c r="R186" s="6"/>
      <c r="S186" s="6"/>
      <c r="T186" s="6"/>
      <c r="U186" s="6"/>
      <c r="V186" s="6"/>
    </row>
    <row r="187" spans="15:22" ht="24" x14ac:dyDescent="0.55000000000000004">
      <c r="O187" s="50">
        <f>P201</f>
        <v>0</v>
      </c>
      <c r="P187" s="6"/>
      <c r="Q187" s="6"/>
      <c r="R187" s="6"/>
      <c r="S187" s="6"/>
      <c r="T187" s="6"/>
      <c r="U187" s="6"/>
      <c r="V187" s="6"/>
    </row>
    <row r="188" spans="15:22" ht="24" x14ac:dyDescent="0.55000000000000004">
      <c r="O188" s="50"/>
      <c r="P188" s="6"/>
      <c r="Q188" s="6"/>
      <c r="R188" s="6"/>
      <c r="S188" s="6"/>
      <c r="T188" s="6"/>
      <c r="U188" s="6"/>
      <c r="V188" s="6"/>
    </row>
    <row r="189" spans="15:22" ht="24" x14ac:dyDescent="0.55000000000000004">
      <c r="O189" s="50">
        <f>P201</f>
        <v>0</v>
      </c>
      <c r="P189" s="6"/>
      <c r="Q189" s="6"/>
      <c r="R189" s="6"/>
      <c r="S189" s="6"/>
      <c r="T189" s="6"/>
      <c r="U189" s="6"/>
      <c r="V189" s="6"/>
    </row>
    <row r="190" spans="15:22" ht="24" x14ac:dyDescent="0.55000000000000004">
      <c r="O190" s="50">
        <f>R201</f>
        <v>0</v>
      </c>
      <c r="P190" s="6"/>
      <c r="Q190" s="6"/>
      <c r="R190" s="6"/>
      <c r="S190" s="6"/>
      <c r="T190" s="6"/>
      <c r="U190" s="6"/>
      <c r="V190" s="6"/>
    </row>
    <row r="191" spans="15:22" ht="24" x14ac:dyDescent="0.55000000000000004">
      <c r="O191" s="50">
        <f>T201</f>
        <v>0</v>
      </c>
      <c r="P191" s="6"/>
      <c r="Q191" s="6"/>
      <c r="R191" s="6"/>
      <c r="S191" s="6"/>
      <c r="T191" s="6"/>
      <c r="U191" s="6"/>
      <c r="V191" s="6"/>
    </row>
    <row r="192" spans="15:22" ht="24" x14ac:dyDescent="0.55000000000000004">
      <c r="O192" s="50">
        <f>V201</f>
        <v>0</v>
      </c>
      <c r="P192" s="6"/>
      <c r="Q192" s="6"/>
      <c r="R192" s="6"/>
      <c r="S192" s="6"/>
      <c r="T192" s="6"/>
      <c r="U192" s="6"/>
      <c r="V192" s="6"/>
    </row>
    <row r="193" spans="15:22" ht="24" x14ac:dyDescent="0.55000000000000004">
      <c r="O193" s="6"/>
      <c r="P193" s="6"/>
      <c r="Q193" s="6"/>
      <c r="R193" s="6"/>
      <c r="S193" s="6"/>
      <c r="T193" s="6"/>
      <c r="U193" s="6"/>
      <c r="V193" s="6"/>
    </row>
    <row r="194" spans="15:22" ht="24" x14ac:dyDescent="0.2">
      <c r="O194" s="133" t="s">
        <v>17</v>
      </c>
      <c r="P194" s="133"/>
      <c r="Q194" s="133"/>
      <c r="R194" s="133"/>
      <c r="S194" s="133"/>
      <c r="T194" s="133"/>
      <c r="U194" s="133" t="s">
        <v>18</v>
      </c>
      <c r="V194" s="133"/>
    </row>
    <row r="195" spans="15:22" ht="24" x14ac:dyDescent="0.2">
      <c r="O195" s="133">
        <v>3.1</v>
      </c>
      <c r="P195" s="133"/>
      <c r="Q195" s="133">
        <v>3.2</v>
      </c>
      <c r="R195" s="133"/>
      <c r="S195" s="133">
        <v>3.3</v>
      </c>
      <c r="T195" s="133"/>
      <c r="U195" s="133"/>
      <c r="V195" s="133"/>
    </row>
    <row r="196" spans="15:22" ht="24" x14ac:dyDescent="0.55000000000000004">
      <c r="O196" s="20">
        <f>COUNTIF(I4:I84,5)</f>
        <v>58</v>
      </c>
      <c r="P196" s="21">
        <f>O196*100</f>
        <v>5800</v>
      </c>
      <c r="Q196" s="20">
        <f>COUNTIF(J4:J84,5)</f>
        <v>51</v>
      </c>
      <c r="R196" s="21">
        <f>Q196*100</f>
        <v>5100</v>
      </c>
      <c r="S196" s="20">
        <f>COUNTIF(K4:K84,5)</f>
        <v>61</v>
      </c>
      <c r="T196" s="21">
        <f>S196*100</f>
        <v>6100</v>
      </c>
      <c r="U196" s="20">
        <f>COUNTIF(L4:L84,5)</f>
        <v>58</v>
      </c>
      <c r="V196" s="21">
        <f>U196*100</f>
        <v>5800</v>
      </c>
    </row>
    <row r="197" spans="15:22" ht="24" x14ac:dyDescent="0.55000000000000004">
      <c r="O197" s="20">
        <f>COUNTIF(I4:I84,4)</f>
        <v>21</v>
      </c>
      <c r="P197" s="21">
        <f>O197*80</f>
        <v>1680</v>
      </c>
      <c r="Q197" s="20">
        <f>COUNTIF(J4:J84,4)</f>
        <v>27</v>
      </c>
      <c r="R197" s="21">
        <f>Q197*80</f>
        <v>2160</v>
      </c>
      <c r="S197" s="20">
        <f>COUNTIF(K4:K84,4)</f>
        <v>18</v>
      </c>
      <c r="T197" s="21">
        <f>S197*80</f>
        <v>1440</v>
      </c>
      <c r="U197" s="20">
        <f>COUNTIF(L4:L84,4)</f>
        <v>21</v>
      </c>
      <c r="V197" s="21">
        <f>U197*80</f>
        <v>1680</v>
      </c>
    </row>
    <row r="198" spans="15:22" ht="24" x14ac:dyDescent="0.55000000000000004">
      <c r="O198" s="20">
        <f>COUNTIF(I4:I84,3)</f>
        <v>1</v>
      </c>
      <c r="P198" s="21">
        <f>O198*60</f>
        <v>60</v>
      </c>
      <c r="Q198" s="20">
        <f>COUNTIF(J4:J84,3)</f>
        <v>2</v>
      </c>
      <c r="R198" s="21">
        <f>Q198*60</f>
        <v>120</v>
      </c>
      <c r="S198" s="20">
        <f>COUNTIF(K4:K84,3)</f>
        <v>1</v>
      </c>
      <c r="T198" s="21">
        <f>S198*60</f>
        <v>60</v>
      </c>
      <c r="U198" s="20">
        <f>COUNTIF(L4:L84,3)</f>
        <v>1</v>
      </c>
      <c r="V198" s="21">
        <f>U198*60</f>
        <v>60</v>
      </c>
    </row>
    <row r="199" spans="15:22" ht="24" x14ac:dyDescent="0.55000000000000004">
      <c r="O199" s="20">
        <f>COUNTIF(I4:I84,2)</f>
        <v>0</v>
      </c>
      <c r="P199" s="21">
        <f>O199*40</f>
        <v>0</v>
      </c>
      <c r="Q199" s="20">
        <f>COUNTIF(J4:J84,2)</f>
        <v>0</v>
      </c>
      <c r="R199" s="21">
        <f>Q199*40</f>
        <v>0</v>
      </c>
      <c r="S199" s="20">
        <f>COUNTIF(K4:K84,2)</f>
        <v>0</v>
      </c>
      <c r="T199" s="21">
        <f>S199*40</f>
        <v>0</v>
      </c>
      <c r="U199" s="20">
        <f>COUNTIF(L4:L84,2)</f>
        <v>0</v>
      </c>
      <c r="V199" s="21">
        <f>U199*40</f>
        <v>0</v>
      </c>
    </row>
    <row r="200" spans="15:22" ht="24" x14ac:dyDescent="0.55000000000000004">
      <c r="O200" s="20">
        <f>COUNTIF(I4:I84,1)</f>
        <v>0</v>
      </c>
      <c r="P200" s="21">
        <f>O200*20</f>
        <v>0</v>
      </c>
      <c r="Q200" s="20">
        <f>COUNTIF(J4:J84,1)</f>
        <v>0</v>
      </c>
      <c r="R200" s="21">
        <f>Q200*20</f>
        <v>0</v>
      </c>
      <c r="S200" s="20">
        <f>COUNTIF(K4:K84,1)</f>
        <v>0</v>
      </c>
      <c r="T200" s="21">
        <f>S200*20</f>
        <v>0</v>
      </c>
      <c r="U200" s="20">
        <f>COUNTIF(L4:L84,1)</f>
        <v>0</v>
      </c>
      <c r="V200" s="21">
        <f>U200*20</f>
        <v>0</v>
      </c>
    </row>
    <row r="201" spans="15:22" ht="24" x14ac:dyDescent="0.55000000000000004">
      <c r="O201" s="20">
        <f>COUNTIF(I4:I84,6)</f>
        <v>0</v>
      </c>
      <c r="P201" s="21">
        <f>(O201/O202)*100</f>
        <v>0</v>
      </c>
      <c r="Q201" s="20">
        <f>COUNTIF(J4:J84,6)</f>
        <v>0</v>
      </c>
      <c r="R201" s="21">
        <f>(Q201/Q202)*100</f>
        <v>0</v>
      </c>
      <c r="S201" s="20">
        <f>COUNTIF(K4:K84,6)</f>
        <v>0</v>
      </c>
      <c r="T201" s="21">
        <f>(S201/S202)*100</f>
        <v>0</v>
      </c>
      <c r="U201" s="20">
        <f>COUNTIF(L4:L84,6)</f>
        <v>0</v>
      </c>
      <c r="V201" s="21">
        <f>(U201/U202)*100</f>
        <v>0</v>
      </c>
    </row>
    <row r="202" spans="15:22" ht="24" x14ac:dyDescent="0.55000000000000004">
      <c r="O202" s="24">
        <f>SUM(O196:O201)</f>
        <v>80</v>
      </c>
      <c r="P202" s="27">
        <f>SUM(P196:P200)</f>
        <v>7540</v>
      </c>
      <c r="Q202" s="24">
        <f>SUM(Q196:Q201)</f>
        <v>80</v>
      </c>
      <c r="R202" s="27">
        <f>SUM(R196:R200)</f>
        <v>7380</v>
      </c>
      <c r="S202" s="24">
        <f>SUM(S196:S201)</f>
        <v>80</v>
      </c>
      <c r="T202" s="27">
        <f>SUM(T196:T200)</f>
        <v>7600</v>
      </c>
      <c r="U202" s="24">
        <f>SUM(U196:U201)</f>
        <v>80</v>
      </c>
      <c r="V202" s="27">
        <f>SUM(V196:V200)</f>
        <v>7540</v>
      </c>
    </row>
    <row r="203" spans="15:22" ht="24" x14ac:dyDescent="0.55000000000000004">
      <c r="O203" s="142">
        <f>P202/O202-O201</f>
        <v>94.25</v>
      </c>
      <c r="P203" s="142"/>
      <c r="Q203" s="142">
        <f>R202/Q202-Q201</f>
        <v>92.25</v>
      </c>
      <c r="R203" s="142"/>
      <c r="S203" s="142">
        <f>T202/S202-S201</f>
        <v>95</v>
      </c>
      <c r="T203" s="142"/>
      <c r="U203" s="142">
        <f>V202/U202-U201</f>
        <v>94.25</v>
      </c>
      <c r="V203" s="142"/>
    </row>
    <row r="204" spans="15:22" ht="24" x14ac:dyDescent="0.55000000000000004">
      <c r="O204" s="6"/>
      <c r="P204" s="6"/>
      <c r="Q204" s="6"/>
      <c r="R204" s="6"/>
      <c r="S204" s="6"/>
      <c r="T204" s="6"/>
      <c r="U204" s="6"/>
      <c r="V204" s="6"/>
    </row>
    <row r="205" spans="15:22" ht="24" x14ac:dyDescent="0.55000000000000004">
      <c r="O205" s="6"/>
      <c r="P205" s="6"/>
      <c r="Q205" s="6"/>
      <c r="R205" s="6"/>
      <c r="S205" s="6"/>
      <c r="T205" s="6"/>
      <c r="U205" s="6"/>
      <c r="V205" s="6"/>
    </row>
    <row r="206" spans="15:22" ht="24" x14ac:dyDescent="0.55000000000000004">
      <c r="O206" s="6"/>
      <c r="P206" s="6"/>
      <c r="Q206" s="6"/>
      <c r="R206" s="6"/>
      <c r="S206" s="6"/>
      <c r="T206" s="6"/>
      <c r="U206" s="6"/>
      <c r="V206" s="6"/>
    </row>
    <row r="207" spans="15:22" ht="24" x14ac:dyDescent="0.55000000000000004">
      <c r="O207" s="6"/>
      <c r="P207" s="6"/>
      <c r="Q207" s="6"/>
      <c r="R207" s="6"/>
      <c r="S207" s="6"/>
      <c r="T207" s="6"/>
      <c r="U207" s="6"/>
      <c r="V207" s="6"/>
    </row>
  </sheetData>
  <mergeCells count="48">
    <mergeCell ref="A86:H86"/>
    <mergeCell ref="A87:H87"/>
    <mergeCell ref="A91:H91"/>
    <mergeCell ref="A95:H95"/>
    <mergeCell ref="A99:H99"/>
    <mergeCell ref="A1:N1"/>
    <mergeCell ref="C2:E2"/>
    <mergeCell ref="F2:H2"/>
    <mergeCell ref="I2:K2"/>
    <mergeCell ref="A85:H85"/>
    <mergeCell ref="I85:M85"/>
    <mergeCell ref="Q203:R203"/>
    <mergeCell ref="S203:T203"/>
    <mergeCell ref="U194:V195"/>
    <mergeCell ref="I102:J102"/>
    <mergeCell ref="K102:L102"/>
    <mergeCell ref="M102:N102"/>
    <mergeCell ref="O195:P195"/>
    <mergeCell ref="U203:V203"/>
    <mergeCell ref="O203:P203"/>
    <mergeCell ref="U110:V110"/>
    <mergeCell ref="A112:B112"/>
    <mergeCell ref="A114:B114"/>
    <mergeCell ref="Q195:R195"/>
    <mergeCell ref="S195:T195"/>
    <mergeCell ref="A110:B110"/>
    <mergeCell ref="C110:D110"/>
    <mergeCell ref="E110:F110"/>
    <mergeCell ref="G110:H110"/>
    <mergeCell ref="I110:J110"/>
    <mergeCell ref="K110:L110"/>
    <mergeCell ref="M110:N110"/>
    <mergeCell ref="O110:P110"/>
    <mergeCell ref="Q110:R110"/>
    <mergeCell ref="S110:T110"/>
    <mergeCell ref="O194:T194"/>
    <mergeCell ref="G102:H102"/>
    <mergeCell ref="A101:A102"/>
    <mergeCell ref="O101:T101"/>
    <mergeCell ref="U101:V102"/>
    <mergeCell ref="O102:P102"/>
    <mergeCell ref="Q102:R102"/>
    <mergeCell ref="S102:T102"/>
    <mergeCell ref="B101:B102"/>
    <mergeCell ref="C101:H101"/>
    <mergeCell ref="I101:N101"/>
    <mergeCell ref="C102:D102"/>
    <mergeCell ref="E102:F102"/>
  </mergeCell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9"/>
  <sheetViews>
    <sheetView zoomScaleNormal="100" workbookViewId="0">
      <pane ySplit="2" topLeftCell="A3" activePane="bottomLeft" state="frozen"/>
      <selection pane="bottomLeft" sqref="A1:L1"/>
    </sheetView>
  </sheetViews>
  <sheetFormatPr defaultRowHeight="14.25" x14ac:dyDescent="0.2"/>
  <cols>
    <col min="1" max="2" width="11.625" customWidth="1"/>
    <col min="3" max="3" width="13.625" customWidth="1"/>
    <col min="4" max="4" width="16.625" customWidth="1"/>
    <col min="5" max="12" width="13.625" customWidth="1"/>
  </cols>
  <sheetData>
    <row r="1" spans="1:12" ht="33" x14ac:dyDescent="0.75">
      <c r="A1" s="157" t="s">
        <v>45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72" x14ac:dyDescent="0.2">
      <c r="A2" s="18" t="s">
        <v>46</v>
      </c>
      <c r="B2" s="18" t="s">
        <v>7</v>
      </c>
      <c r="C2" s="18" t="s">
        <v>47</v>
      </c>
      <c r="D2" s="18" t="s">
        <v>48</v>
      </c>
      <c r="E2" s="18" t="s">
        <v>58</v>
      </c>
      <c r="F2" s="18" t="s">
        <v>50</v>
      </c>
      <c r="G2" s="18" t="s">
        <v>51</v>
      </c>
      <c r="H2" s="18" t="s">
        <v>52</v>
      </c>
      <c r="I2" s="18" t="s">
        <v>53</v>
      </c>
      <c r="J2" s="18" t="s">
        <v>54</v>
      </c>
      <c r="K2" s="18" t="s">
        <v>55</v>
      </c>
      <c r="L2" s="18" t="s">
        <v>56</v>
      </c>
    </row>
    <row r="3" spans="1:12" x14ac:dyDescent="0.2">
      <c r="A3" s="43">
        <v>5939</v>
      </c>
      <c r="B3" s="44">
        <v>1</v>
      </c>
      <c r="C3" s="47">
        <v>1</v>
      </c>
      <c r="D3" s="4"/>
      <c r="E3" s="65">
        <v>1</v>
      </c>
      <c r="F3" s="64">
        <v>2</v>
      </c>
      <c r="G3" s="64"/>
      <c r="H3" s="65"/>
      <c r="I3" s="64">
        <v>2</v>
      </c>
      <c r="J3" s="64">
        <v>2</v>
      </c>
      <c r="K3" s="64">
        <v>1</v>
      </c>
      <c r="L3" s="67">
        <v>1000</v>
      </c>
    </row>
    <row r="4" spans="1:12" x14ac:dyDescent="0.2">
      <c r="A4" s="43">
        <v>5939</v>
      </c>
      <c r="B4" s="44">
        <v>2</v>
      </c>
      <c r="C4" s="54">
        <v>1</v>
      </c>
      <c r="D4" s="4"/>
      <c r="E4" s="64">
        <v>1</v>
      </c>
      <c r="F4" s="64">
        <v>2</v>
      </c>
      <c r="G4" s="64"/>
      <c r="H4" s="64"/>
      <c r="I4" s="64">
        <v>2</v>
      </c>
      <c r="J4" s="64">
        <v>2</v>
      </c>
      <c r="K4" s="64">
        <v>1</v>
      </c>
      <c r="L4" s="67">
        <v>1000</v>
      </c>
    </row>
    <row r="5" spans="1:12" x14ac:dyDescent="0.2">
      <c r="A5" s="43">
        <v>5939</v>
      </c>
      <c r="B5" s="44">
        <v>3</v>
      </c>
      <c r="C5" s="47">
        <v>1</v>
      </c>
      <c r="D5" s="4"/>
      <c r="E5" s="65">
        <v>1</v>
      </c>
      <c r="F5" s="64">
        <v>2</v>
      </c>
      <c r="G5" s="64"/>
      <c r="H5" s="65"/>
      <c r="I5" s="64">
        <v>2</v>
      </c>
      <c r="J5" s="64">
        <v>2</v>
      </c>
      <c r="K5" s="64">
        <v>1</v>
      </c>
      <c r="L5" s="67">
        <v>1000</v>
      </c>
    </row>
    <row r="6" spans="1:12" x14ac:dyDescent="0.2">
      <c r="A6" s="43">
        <v>5939</v>
      </c>
      <c r="B6" s="44">
        <v>4</v>
      </c>
      <c r="C6" s="54">
        <v>1</v>
      </c>
      <c r="D6" s="4"/>
      <c r="E6" s="64">
        <v>1</v>
      </c>
      <c r="F6" s="64">
        <v>1</v>
      </c>
      <c r="G6" s="64"/>
      <c r="H6" s="64"/>
      <c r="I6" s="64">
        <v>2</v>
      </c>
      <c r="J6" s="64">
        <v>2</v>
      </c>
      <c r="K6" s="64">
        <v>1</v>
      </c>
      <c r="L6" s="67">
        <v>1000</v>
      </c>
    </row>
    <row r="7" spans="1:12" x14ac:dyDescent="0.2">
      <c r="A7" s="43">
        <v>5939</v>
      </c>
      <c r="B7" s="44">
        <v>5</v>
      </c>
      <c r="C7" s="47">
        <v>1</v>
      </c>
      <c r="D7" s="4"/>
      <c r="E7" s="65">
        <v>1</v>
      </c>
      <c r="F7" s="64">
        <v>1</v>
      </c>
      <c r="G7" s="64"/>
      <c r="H7" s="65"/>
      <c r="I7" s="64">
        <v>1</v>
      </c>
      <c r="J7" s="64">
        <v>2</v>
      </c>
      <c r="K7" s="64">
        <v>1</v>
      </c>
      <c r="L7" s="64">
        <v>500</v>
      </c>
    </row>
    <row r="8" spans="1:12" x14ac:dyDescent="0.2">
      <c r="A8" s="43">
        <v>5939</v>
      </c>
      <c r="B8" s="44">
        <v>6</v>
      </c>
      <c r="C8" s="54">
        <v>1</v>
      </c>
      <c r="D8" s="4"/>
      <c r="E8" s="64"/>
      <c r="F8" s="64"/>
      <c r="G8" s="64">
        <v>1</v>
      </c>
      <c r="H8" s="64"/>
      <c r="I8" s="64">
        <v>2</v>
      </c>
      <c r="J8" s="64">
        <v>2</v>
      </c>
      <c r="K8" s="64">
        <v>1</v>
      </c>
      <c r="L8" s="67">
        <v>1000</v>
      </c>
    </row>
    <row r="9" spans="1:12" x14ac:dyDescent="0.2">
      <c r="A9" s="43">
        <v>5939</v>
      </c>
      <c r="B9" s="44">
        <v>7</v>
      </c>
      <c r="C9" s="47">
        <v>1</v>
      </c>
      <c r="D9" s="4"/>
      <c r="E9" s="65">
        <v>1</v>
      </c>
      <c r="F9" s="64">
        <v>1</v>
      </c>
      <c r="G9" s="64"/>
      <c r="H9" s="65"/>
      <c r="I9" s="64">
        <v>2</v>
      </c>
      <c r="J9" s="64">
        <v>2</v>
      </c>
      <c r="K9" s="64">
        <v>1</v>
      </c>
      <c r="L9" s="67">
        <v>1000</v>
      </c>
    </row>
    <row r="10" spans="1:12" x14ac:dyDescent="0.2">
      <c r="A10" s="43">
        <v>5939</v>
      </c>
      <c r="B10" s="44">
        <v>8</v>
      </c>
      <c r="C10" s="54">
        <v>1</v>
      </c>
      <c r="D10" s="4"/>
      <c r="E10" s="64">
        <v>1</v>
      </c>
      <c r="F10" s="64">
        <v>1</v>
      </c>
      <c r="G10" s="64"/>
      <c r="H10" s="64"/>
      <c r="I10" s="64">
        <v>2</v>
      </c>
      <c r="J10" s="64">
        <v>2</v>
      </c>
      <c r="K10" s="64">
        <v>1</v>
      </c>
      <c r="L10" s="67">
        <v>1000</v>
      </c>
    </row>
    <row r="11" spans="1:12" x14ac:dyDescent="0.2">
      <c r="A11" s="43">
        <v>5939</v>
      </c>
      <c r="B11" s="44">
        <v>9</v>
      </c>
      <c r="C11" s="47">
        <v>1</v>
      </c>
      <c r="D11" s="4"/>
      <c r="E11" s="65">
        <v>1</v>
      </c>
      <c r="F11" s="64">
        <v>1</v>
      </c>
      <c r="G11" s="64"/>
      <c r="H11" s="65"/>
      <c r="I11" s="64">
        <v>2</v>
      </c>
      <c r="J11" s="64">
        <v>2</v>
      </c>
      <c r="K11" s="64">
        <v>1</v>
      </c>
      <c r="L11" s="67">
        <v>1000</v>
      </c>
    </row>
    <row r="12" spans="1:12" x14ac:dyDescent="0.2">
      <c r="A12" s="43">
        <v>5939</v>
      </c>
      <c r="B12" s="44">
        <v>10</v>
      </c>
      <c r="C12" s="54">
        <v>1</v>
      </c>
      <c r="D12" s="4"/>
      <c r="E12" s="64">
        <v>1</v>
      </c>
      <c r="F12" s="64">
        <v>1</v>
      </c>
      <c r="G12" s="64"/>
      <c r="H12" s="64"/>
      <c r="I12" s="64">
        <v>2</v>
      </c>
      <c r="J12" s="64">
        <v>2</v>
      </c>
      <c r="K12" s="64">
        <v>1</v>
      </c>
      <c r="L12" s="67">
        <v>1000</v>
      </c>
    </row>
    <row r="13" spans="1:12" x14ac:dyDescent="0.2">
      <c r="A13" s="43">
        <v>5939</v>
      </c>
      <c r="B13" s="44">
        <v>11</v>
      </c>
      <c r="C13" s="47">
        <v>1</v>
      </c>
      <c r="D13" s="4"/>
      <c r="E13" s="65">
        <v>1</v>
      </c>
      <c r="F13" s="64">
        <v>1</v>
      </c>
      <c r="G13" s="64"/>
      <c r="H13" s="65"/>
      <c r="I13" s="64">
        <v>2</v>
      </c>
      <c r="J13" s="64">
        <v>2</v>
      </c>
      <c r="K13" s="64">
        <v>1</v>
      </c>
      <c r="L13" s="64">
        <v>500</v>
      </c>
    </row>
    <row r="14" spans="1:12" x14ac:dyDescent="0.2">
      <c r="A14" s="43">
        <v>5939</v>
      </c>
      <c r="B14" s="44">
        <v>12</v>
      </c>
      <c r="C14" s="54">
        <v>1</v>
      </c>
      <c r="D14" s="4"/>
      <c r="E14" s="64"/>
      <c r="F14" s="64"/>
      <c r="G14" s="64"/>
      <c r="H14" s="64">
        <v>2</v>
      </c>
      <c r="I14" s="64">
        <v>2</v>
      </c>
      <c r="J14" s="64">
        <v>3</v>
      </c>
      <c r="K14" s="64">
        <v>1</v>
      </c>
      <c r="L14" s="64"/>
    </row>
    <row r="15" spans="1:12" x14ac:dyDescent="0.2">
      <c r="A15" s="43">
        <v>5939</v>
      </c>
      <c r="B15" s="44">
        <v>13</v>
      </c>
      <c r="C15" s="47">
        <v>1</v>
      </c>
      <c r="D15" s="4"/>
      <c r="E15" s="65">
        <v>2</v>
      </c>
      <c r="F15" s="64">
        <v>1</v>
      </c>
      <c r="G15" s="64"/>
      <c r="H15" s="65"/>
      <c r="I15" s="64">
        <v>1</v>
      </c>
      <c r="J15" s="64">
        <v>2</v>
      </c>
      <c r="K15" s="64">
        <v>1</v>
      </c>
      <c r="L15" s="67">
        <v>1000</v>
      </c>
    </row>
    <row r="16" spans="1:12" x14ac:dyDescent="0.2">
      <c r="A16" s="43">
        <v>5939</v>
      </c>
      <c r="B16" s="44">
        <v>14</v>
      </c>
      <c r="C16" s="54">
        <v>1</v>
      </c>
      <c r="D16" s="4"/>
      <c r="E16" s="64">
        <v>2</v>
      </c>
      <c r="F16" s="64">
        <v>1</v>
      </c>
      <c r="G16" s="64"/>
      <c r="H16" s="64"/>
      <c r="I16" s="64">
        <v>1</v>
      </c>
      <c r="J16" s="64">
        <v>1</v>
      </c>
      <c r="K16" s="64">
        <v>1</v>
      </c>
      <c r="L16" s="64">
        <v>500</v>
      </c>
    </row>
    <row r="17" spans="1:12" x14ac:dyDescent="0.2">
      <c r="A17" s="43">
        <v>5939</v>
      </c>
      <c r="B17" s="44">
        <v>15</v>
      </c>
      <c r="C17" s="54">
        <v>1</v>
      </c>
      <c r="D17" s="4"/>
      <c r="E17" s="64"/>
      <c r="F17" s="64"/>
      <c r="G17" s="64">
        <v>1</v>
      </c>
      <c r="H17" s="64"/>
      <c r="I17" s="64">
        <v>1</v>
      </c>
      <c r="J17" s="64">
        <v>4</v>
      </c>
      <c r="K17" s="64">
        <v>1</v>
      </c>
      <c r="L17" s="64">
        <v>500</v>
      </c>
    </row>
    <row r="18" spans="1:12" x14ac:dyDescent="0.2">
      <c r="A18" s="43">
        <v>5939</v>
      </c>
      <c r="B18" s="44">
        <v>16</v>
      </c>
      <c r="C18" s="54">
        <v>1</v>
      </c>
      <c r="D18" s="4"/>
      <c r="E18" s="64">
        <v>2</v>
      </c>
      <c r="F18" s="64">
        <v>1</v>
      </c>
      <c r="G18" s="64"/>
      <c r="H18" s="64"/>
      <c r="I18" s="64">
        <v>2</v>
      </c>
      <c r="J18" s="64">
        <v>1</v>
      </c>
      <c r="K18" s="64">
        <v>1</v>
      </c>
      <c r="L18" s="67">
        <v>1000</v>
      </c>
    </row>
    <row r="19" spans="1:12" x14ac:dyDescent="0.2">
      <c r="A19" s="43">
        <v>5939</v>
      </c>
      <c r="B19" s="44">
        <v>17</v>
      </c>
      <c r="C19" s="47">
        <v>1</v>
      </c>
      <c r="D19" s="4"/>
      <c r="E19" s="65"/>
      <c r="F19" s="64"/>
      <c r="G19" s="64">
        <v>1</v>
      </c>
      <c r="H19" s="65"/>
      <c r="I19" s="64">
        <v>2</v>
      </c>
      <c r="J19" s="64">
        <v>1</v>
      </c>
      <c r="K19" s="64">
        <v>1</v>
      </c>
      <c r="L19" s="64">
        <v>500</v>
      </c>
    </row>
    <row r="20" spans="1:12" x14ac:dyDescent="0.2">
      <c r="A20" s="43">
        <v>5939</v>
      </c>
      <c r="B20" s="44">
        <v>18</v>
      </c>
      <c r="C20" s="54">
        <v>1</v>
      </c>
      <c r="D20" s="4"/>
      <c r="E20" s="64"/>
      <c r="F20" s="64"/>
      <c r="G20" s="64">
        <v>1</v>
      </c>
      <c r="H20" s="64"/>
      <c r="I20" s="64">
        <v>1</v>
      </c>
      <c r="J20" s="64">
        <v>4</v>
      </c>
      <c r="K20" s="64">
        <v>1</v>
      </c>
      <c r="L20" s="64">
        <v>500</v>
      </c>
    </row>
    <row r="21" spans="1:12" x14ac:dyDescent="0.2">
      <c r="A21" s="43">
        <v>5939</v>
      </c>
      <c r="B21" s="44">
        <v>19</v>
      </c>
      <c r="C21" s="47">
        <v>1</v>
      </c>
      <c r="D21" s="4"/>
      <c r="E21" s="65"/>
      <c r="F21" s="64"/>
      <c r="G21" s="64">
        <v>1</v>
      </c>
      <c r="H21" s="65"/>
      <c r="I21" s="64">
        <v>2</v>
      </c>
      <c r="J21" s="64">
        <v>2</v>
      </c>
      <c r="K21" s="64">
        <v>1</v>
      </c>
      <c r="L21" s="64">
        <v>300</v>
      </c>
    </row>
    <row r="22" spans="1:12" x14ac:dyDescent="0.2">
      <c r="A22" s="43">
        <v>5939</v>
      </c>
      <c r="B22" s="44">
        <v>20</v>
      </c>
      <c r="C22" s="54">
        <v>1</v>
      </c>
      <c r="D22" s="4"/>
      <c r="E22" s="64">
        <v>2</v>
      </c>
      <c r="F22" s="64">
        <v>1</v>
      </c>
      <c r="G22" s="64"/>
      <c r="H22" s="64"/>
      <c r="I22" s="64">
        <v>2</v>
      </c>
      <c r="J22" s="64">
        <v>2</v>
      </c>
      <c r="K22" s="64">
        <v>1</v>
      </c>
      <c r="L22" s="64">
        <v>500</v>
      </c>
    </row>
    <row r="23" spans="1:12" x14ac:dyDescent="0.2">
      <c r="A23" s="43">
        <v>5939</v>
      </c>
      <c r="B23" s="44">
        <v>21</v>
      </c>
      <c r="C23" s="47">
        <v>1</v>
      </c>
      <c r="D23" s="4"/>
      <c r="E23" s="65">
        <v>2</v>
      </c>
      <c r="F23" s="64">
        <v>1</v>
      </c>
      <c r="G23" s="64"/>
      <c r="H23" s="65"/>
      <c r="I23" s="64">
        <v>1</v>
      </c>
      <c r="J23" s="64">
        <v>1</v>
      </c>
      <c r="K23" s="64">
        <v>1</v>
      </c>
      <c r="L23" s="64">
        <v>500</v>
      </c>
    </row>
    <row r="24" spans="1:12" x14ac:dyDescent="0.2">
      <c r="A24" s="43">
        <v>5939</v>
      </c>
      <c r="B24" s="44">
        <v>22</v>
      </c>
      <c r="C24" s="54">
        <v>1</v>
      </c>
      <c r="D24" s="4"/>
      <c r="E24" s="64">
        <v>2</v>
      </c>
      <c r="F24" s="64">
        <v>1</v>
      </c>
      <c r="G24" s="64"/>
      <c r="H24" s="64"/>
      <c r="I24" s="64">
        <v>2</v>
      </c>
      <c r="J24" s="64">
        <v>1</v>
      </c>
      <c r="K24" s="64">
        <v>1</v>
      </c>
      <c r="L24" s="64">
        <v>800</v>
      </c>
    </row>
    <row r="25" spans="1:12" x14ac:dyDescent="0.2">
      <c r="A25" s="43">
        <v>5939</v>
      </c>
      <c r="B25" s="44">
        <v>23</v>
      </c>
      <c r="C25" s="47">
        <v>1</v>
      </c>
      <c r="D25" s="4"/>
      <c r="E25" s="65"/>
      <c r="F25" s="64"/>
      <c r="G25" s="64">
        <v>1</v>
      </c>
      <c r="H25" s="65"/>
      <c r="I25" s="64">
        <v>3</v>
      </c>
      <c r="J25" s="64">
        <v>1</v>
      </c>
      <c r="K25" s="64">
        <v>1</v>
      </c>
      <c r="L25" s="64">
        <v>200</v>
      </c>
    </row>
    <row r="26" spans="1:12" x14ac:dyDescent="0.2">
      <c r="A26" s="43">
        <v>5939</v>
      </c>
      <c r="B26" s="44">
        <v>24</v>
      </c>
      <c r="C26" s="54">
        <v>1</v>
      </c>
      <c r="D26" s="4"/>
      <c r="E26" s="64"/>
      <c r="F26" s="64"/>
      <c r="G26" s="64">
        <v>1</v>
      </c>
      <c r="H26" s="64"/>
      <c r="I26" s="64">
        <v>2</v>
      </c>
      <c r="J26" s="64">
        <v>4</v>
      </c>
      <c r="K26" s="64">
        <v>1</v>
      </c>
      <c r="L26" s="64">
        <v>200</v>
      </c>
    </row>
    <row r="27" spans="1:12" x14ac:dyDescent="0.2">
      <c r="A27" s="43">
        <v>5939</v>
      </c>
      <c r="B27" s="44">
        <v>25</v>
      </c>
      <c r="C27" s="47">
        <v>1</v>
      </c>
      <c r="D27" s="4"/>
      <c r="E27" s="65">
        <v>2</v>
      </c>
      <c r="F27" s="64">
        <v>1</v>
      </c>
      <c r="G27" s="64"/>
      <c r="H27" s="65"/>
      <c r="I27" s="64">
        <v>2</v>
      </c>
      <c r="J27" s="64">
        <v>3</v>
      </c>
      <c r="K27" s="64">
        <v>1</v>
      </c>
      <c r="L27" s="64">
        <v>1000</v>
      </c>
    </row>
    <row r="28" spans="1:12" x14ac:dyDescent="0.2">
      <c r="A28" s="43">
        <v>5939</v>
      </c>
      <c r="B28" s="44">
        <v>26</v>
      </c>
      <c r="C28" s="54">
        <v>1</v>
      </c>
      <c r="D28" s="4"/>
      <c r="E28" s="64"/>
      <c r="F28" s="64"/>
      <c r="G28" s="64">
        <v>1</v>
      </c>
      <c r="H28" s="64"/>
      <c r="I28" s="64">
        <v>1</v>
      </c>
      <c r="J28" s="64">
        <v>1</v>
      </c>
      <c r="K28" s="64">
        <v>1</v>
      </c>
      <c r="L28" s="64">
        <v>500</v>
      </c>
    </row>
    <row r="29" spans="1:12" x14ac:dyDescent="0.2">
      <c r="A29" s="43">
        <v>5939</v>
      </c>
      <c r="B29" s="44">
        <v>27</v>
      </c>
      <c r="C29" s="47">
        <v>1</v>
      </c>
      <c r="D29" s="4"/>
      <c r="E29" s="65"/>
      <c r="F29" s="64"/>
      <c r="G29" s="64">
        <v>1</v>
      </c>
      <c r="H29" s="65"/>
      <c r="I29" s="64">
        <v>2</v>
      </c>
      <c r="J29" s="64">
        <v>1</v>
      </c>
      <c r="K29" s="64">
        <v>1</v>
      </c>
      <c r="L29" s="64">
        <v>300</v>
      </c>
    </row>
    <row r="30" spans="1:12" x14ac:dyDescent="0.2">
      <c r="A30" s="43">
        <v>5939</v>
      </c>
      <c r="B30" s="44">
        <v>28</v>
      </c>
      <c r="C30" s="54">
        <v>1</v>
      </c>
      <c r="D30" s="4"/>
      <c r="E30" s="64">
        <v>2</v>
      </c>
      <c r="F30" s="64">
        <v>2</v>
      </c>
      <c r="G30" s="64"/>
      <c r="H30" s="64"/>
      <c r="I30" s="64">
        <v>2</v>
      </c>
      <c r="J30" s="64">
        <v>2</v>
      </c>
      <c r="K30" s="64">
        <v>1</v>
      </c>
      <c r="L30" s="64">
        <v>1500</v>
      </c>
    </row>
    <row r="31" spans="1:12" x14ac:dyDescent="0.2">
      <c r="A31" s="43">
        <v>5939</v>
      </c>
      <c r="B31" s="44">
        <v>29</v>
      </c>
      <c r="C31" s="47">
        <v>1</v>
      </c>
      <c r="D31" s="4"/>
      <c r="E31" s="65">
        <v>2</v>
      </c>
      <c r="F31" s="64">
        <v>1</v>
      </c>
      <c r="G31" s="64"/>
      <c r="H31" s="65"/>
      <c r="I31" s="64">
        <v>2</v>
      </c>
      <c r="J31" s="64">
        <v>1</v>
      </c>
      <c r="K31" s="64">
        <v>1</v>
      </c>
      <c r="L31" s="64">
        <v>500</v>
      </c>
    </row>
    <row r="32" spans="1:12" x14ac:dyDescent="0.2">
      <c r="A32" s="43">
        <v>5939</v>
      </c>
      <c r="B32" s="44">
        <v>30</v>
      </c>
      <c r="C32" s="54">
        <v>1</v>
      </c>
      <c r="D32" s="4"/>
      <c r="E32" s="64"/>
      <c r="F32" s="64"/>
      <c r="G32" s="64">
        <v>1</v>
      </c>
      <c r="H32" s="64"/>
      <c r="I32" s="64">
        <v>1</v>
      </c>
      <c r="J32" s="64">
        <v>3</v>
      </c>
      <c r="K32" s="64">
        <v>1</v>
      </c>
      <c r="L32" s="64">
        <v>200</v>
      </c>
    </row>
    <row r="33" spans="1:12" x14ac:dyDescent="0.2">
      <c r="A33" s="43">
        <v>5939</v>
      </c>
      <c r="B33" s="44">
        <v>31</v>
      </c>
      <c r="C33" s="47">
        <v>1</v>
      </c>
      <c r="D33" s="4"/>
      <c r="E33" s="65">
        <v>2</v>
      </c>
      <c r="F33" s="64">
        <v>1</v>
      </c>
      <c r="G33" s="64"/>
      <c r="H33" s="65"/>
      <c r="I33" s="64">
        <v>2</v>
      </c>
      <c r="J33" s="64">
        <v>1</v>
      </c>
      <c r="K33" s="64">
        <v>1</v>
      </c>
      <c r="L33" s="64">
        <v>500</v>
      </c>
    </row>
    <row r="34" spans="1:12" x14ac:dyDescent="0.2">
      <c r="A34" s="43">
        <v>5939</v>
      </c>
      <c r="B34" s="44">
        <v>32</v>
      </c>
      <c r="C34" s="54">
        <v>1</v>
      </c>
      <c r="D34" s="4"/>
      <c r="E34" s="64"/>
      <c r="F34" s="64"/>
      <c r="G34" s="64">
        <v>1</v>
      </c>
      <c r="H34" s="64"/>
      <c r="I34" s="64">
        <v>2</v>
      </c>
      <c r="J34" s="64">
        <v>4</v>
      </c>
      <c r="K34" s="64">
        <v>1</v>
      </c>
      <c r="L34" s="64">
        <v>300</v>
      </c>
    </row>
    <row r="35" spans="1:12" x14ac:dyDescent="0.2">
      <c r="A35" s="43">
        <v>5939</v>
      </c>
      <c r="B35" s="44">
        <v>33</v>
      </c>
      <c r="C35" s="47">
        <v>1</v>
      </c>
      <c r="D35" s="4"/>
      <c r="E35" s="65">
        <v>2</v>
      </c>
      <c r="F35" s="64">
        <v>1</v>
      </c>
      <c r="G35" s="64"/>
      <c r="H35" s="65"/>
      <c r="I35" s="64">
        <v>2</v>
      </c>
      <c r="J35" s="64">
        <v>2</v>
      </c>
      <c r="K35" s="64">
        <v>1</v>
      </c>
      <c r="L35" s="64">
        <v>500</v>
      </c>
    </row>
    <row r="36" spans="1:12" x14ac:dyDescent="0.2">
      <c r="A36" s="43">
        <v>5939</v>
      </c>
      <c r="B36" s="44">
        <v>34</v>
      </c>
      <c r="C36" s="54">
        <v>1</v>
      </c>
      <c r="D36" s="4"/>
      <c r="E36" s="64"/>
      <c r="F36" s="64"/>
      <c r="G36" s="64">
        <v>1</v>
      </c>
      <c r="H36" s="64"/>
      <c r="I36" s="64">
        <v>1</v>
      </c>
      <c r="J36" s="64">
        <v>1</v>
      </c>
      <c r="K36" s="64">
        <v>1</v>
      </c>
      <c r="L36" s="64">
        <v>500</v>
      </c>
    </row>
    <row r="37" spans="1:12" x14ac:dyDescent="0.2">
      <c r="A37" s="43">
        <v>5939</v>
      </c>
      <c r="B37" s="44">
        <v>35</v>
      </c>
      <c r="C37" s="47">
        <v>1</v>
      </c>
      <c r="D37" s="4"/>
      <c r="E37" s="65">
        <v>2</v>
      </c>
      <c r="F37" s="64">
        <v>1</v>
      </c>
      <c r="G37" s="64"/>
      <c r="H37" s="65"/>
      <c r="I37" s="64">
        <v>3</v>
      </c>
      <c r="J37" s="64">
        <v>1</v>
      </c>
      <c r="K37" s="64">
        <v>1</v>
      </c>
      <c r="L37" s="64">
        <v>500</v>
      </c>
    </row>
    <row r="38" spans="1:12" x14ac:dyDescent="0.2">
      <c r="A38" s="43">
        <v>5939</v>
      </c>
      <c r="B38" s="44">
        <v>36</v>
      </c>
      <c r="C38" s="54">
        <v>1</v>
      </c>
      <c r="D38" s="4"/>
      <c r="E38" s="64"/>
      <c r="F38" s="64"/>
      <c r="G38" s="64">
        <v>1</v>
      </c>
      <c r="H38" s="64"/>
      <c r="I38" s="64">
        <v>1</v>
      </c>
      <c r="J38" s="64">
        <v>1</v>
      </c>
      <c r="K38" s="64">
        <v>1</v>
      </c>
      <c r="L38" s="64">
        <v>300</v>
      </c>
    </row>
    <row r="39" spans="1:12" x14ac:dyDescent="0.2">
      <c r="A39" s="43">
        <v>5939</v>
      </c>
      <c r="B39" s="44">
        <v>37</v>
      </c>
      <c r="C39" s="47">
        <v>1</v>
      </c>
      <c r="D39" s="4"/>
      <c r="E39" s="65">
        <v>2</v>
      </c>
      <c r="F39" s="64">
        <v>1</v>
      </c>
      <c r="G39" s="64"/>
      <c r="H39" s="65"/>
      <c r="I39" s="64">
        <v>2</v>
      </c>
      <c r="J39" s="64">
        <v>2</v>
      </c>
      <c r="K39" s="64">
        <v>1</v>
      </c>
      <c r="L39" s="64">
        <v>500</v>
      </c>
    </row>
    <row r="40" spans="1:12" x14ac:dyDescent="0.2">
      <c r="A40" s="43">
        <v>5939</v>
      </c>
      <c r="B40" s="44">
        <v>38</v>
      </c>
      <c r="C40" s="54">
        <v>1</v>
      </c>
      <c r="D40" s="4"/>
      <c r="E40" s="64">
        <v>2</v>
      </c>
      <c r="F40" s="64">
        <v>1</v>
      </c>
      <c r="G40" s="64"/>
      <c r="H40" s="64"/>
      <c r="I40" s="64">
        <v>1</v>
      </c>
      <c r="J40" s="64">
        <v>1</v>
      </c>
      <c r="K40" s="64">
        <v>1</v>
      </c>
      <c r="L40" s="64">
        <v>500</v>
      </c>
    </row>
    <row r="41" spans="1:12" x14ac:dyDescent="0.2">
      <c r="A41" s="43">
        <v>5939</v>
      </c>
      <c r="B41" s="44">
        <v>39</v>
      </c>
      <c r="C41" s="47">
        <v>1</v>
      </c>
      <c r="D41" s="4"/>
      <c r="E41" s="65"/>
      <c r="F41" s="64"/>
      <c r="G41" s="64">
        <v>1</v>
      </c>
      <c r="H41" s="65"/>
      <c r="I41" s="64">
        <v>1</v>
      </c>
      <c r="J41" s="64">
        <v>1</v>
      </c>
      <c r="K41" s="64">
        <v>1</v>
      </c>
      <c r="L41" s="64">
        <v>400</v>
      </c>
    </row>
    <row r="42" spans="1:12" x14ac:dyDescent="0.2">
      <c r="A42" s="43">
        <v>5939</v>
      </c>
      <c r="B42" s="44">
        <v>40</v>
      </c>
      <c r="C42" s="54">
        <v>1</v>
      </c>
      <c r="D42" s="4"/>
      <c r="E42" s="64"/>
      <c r="F42" s="64"/>
      <c r="G42" s="64">
        <v>1</v>
      </c>
      <c r="H42" s="64"/>
      <c r="I42" s="64">
        <v>1</v>
      </c>
      <c r="J42" s="64">
        <v>3</v>
      </c>
      <c r="K42" s="64">
        <v>1</v>
      </c>
      <c r="L42" s="64">
        <v>200</v>
      </c>
    </row>
    <row r="43" spans="1:12" x14ac:dyDescent="0.2">
      <c r="A43" s="43">
        <v>5939</v>
      </c>
      <c r="B43" s="44">
        <v>41</v>
      </c>
      <c r="C43" s="47">
        <v>1</v>
      </c>
      <c r="D43" s="4"/>
      <c r="E43" s="65"/>
      <c r="F43" s="64"/>
      <c r="G43" s="64">
        <v>1</v>
      </c>
      <c r="H43" s="65"/>
      <c r="I43" s="64">
        <v>1</v>
      </c>
      <c r="J43" s="64">
        <v>4</v>
      </c>
      <c r="K43" s="64">
        <v>1</v>
      </c>
      <c r="L43" s="64">
        <v>500</v>
      </c>
    </row>
    <row r="44" spans="1:12" x14ac:dyDescent="0.2">
      <c r="A44" s="43">
        <v>5939</v>
      </c>
      <c r="B44" s="44">
        <v>42</v>
      </c>
      <c r="C44" s="54">
        <v>1</v>
      </c>
      <c r="D44" s="4"/>
      <c r="E44" s="64"/>
      <c r="F44" s="64"/>
      <c r="G44" s="64">
        <v>1</v>
      </c>
      <c r="H44" s="64"/>
      <c r="I44" s="64">
        <v>2</v>
      </c>
      <c r="J44" s="64">
        <v>1</v>
      </c>
      <c r="K44" s="64">
        <v>1</v>
      </c>
      <c r="L44" s="64">
        <v>300</v>
      </c>
    </row>
    <row r="45" spans="1:12" x14ac:dyDescent="0.2">
      <c r="A45" s="43">
        <v>5939</v>
      </c>
      <c r="B45" s="44">
        <v>43</v>
      </c>
      <c r="C45" s="54">
        <v>1</v>
      </c>
      <c r="D45" s="4"/>
      <c r="E45" s="64">
        <v>2</v>
      </c>
      <c r="F45" s="64">
        <v>1</v>
      </c>
      <c r="G45" s="64"/>
      <c r="H45" s="64"/>
      <c r="I45" s="64">
        <v>2</v>
      </c>
      <c r="J45" s="64">
        <v>2</v>
      </c>
      <c r="K45" s="64">
        <v>1</v>
      </c>
      <c r="L45" s="64">
        <v>500</v>
      </c>
    </row>
    <row r="46" spans="1:12" x14ac:dyDescent="0.2">
      <c r="A46" s="43">
        <v>5939</v>
      </c>
      <c r="B46" s="44">
        <v>44</v>
      </c>
      <c r="C46" s="54">
        <v>1</v>
      </c>
      <c r="D46" s="4"/>
      <c r="E46" s="64">
        <v>2</v>
      </c>
      <c r="F46" s="64">
        <v>1</v>
      </c>
      <c r="G46" s="64"/>
      <c r="H46" s="64"/>
      <c r="I46" s="64">
        <v>2</v>
      </c>
      <c r="J46" s="64">
        <v>2</v>
      </c>
      <c r="K46" s="64">
        <v>1</v>
      </c>
      <c r="L46" s="64">
        <v>1000</v>
      </c>
    </row>
    <row r="47" spans="1:12" x14ac:dyDescent="0.2">
      <c r="A47" s="43">
        <v>5939</v>
      </c>
      <c r="B47" s="44">
        <v>45</v>
      </c>
      <c r="C47" s="54">
        <v>1</v>
      </c>
      <c r="D47" s="4"/>
      <c r="E47" s="64"/>
      <c r="F47" s="64"/>
      <c r="G47" s="64">
        <v>1</v>
      </c>
      <c r="H47" s="64"/>
      <c r="I47" s="64">
        <v>2</v>
      </c>
      <c r="J47" s="64">
        <v>1</v>
      </c>
      <c r="K47" s="64">
        <v>1</v>
      </c>
      <c r="L47" s="64">
        <v>500</v>
      </c>
    </row>
    <row r="48" spans="1:12" x14ac:dyDescent="0.2">
      <c r="A48" s="43">
        <v>5939</v>
      </c>
      <c r="B48" s="44">
        <v>46</v>
      </c>
      <c r="C48" s="54">
        <v>1</v>
      </c>
      <c r="D48" s="4"/>
      <c r="E48" s="64">
        <v>2</v>
      </c>
      <c r="F48" s="64">
        <v>2</v>
      </c>
      <c r="G48" s="64"/>
      <c r="H48" s="64"/>
      <c r="I48" s="64">
        <v>2</v>
      </c>
      <c r="J48" s="64">
        <v>2</v>
      </c>
      <c r="K48" s="64">
        <v>2</v>
      </c>
      <c r="L48" s="64">
        <v>1000</v>
      </c>
    </row>
    <row r="49" spans="1:12" x14ac:dyDescent="0.2">
      <c r="A49" s="43">
        <v>5939</v>
      </c>
      <c r="B49" s="44">
        <v>47</v>
      </c>
      <c r="C49" s="54">
        <v>1</v>
      </c>
      <c r="D49" s="4"/>
      <c r="E49" s="64">
        <v>2</v>
      </c>
      <c r="F49" s="64">
        <v>1</v>
      </c>
      <c r="G49" s="64"/>
      <c r="H49" s="64"/>
      <c r="I49" s="64">
        <v>1</v>
      </c>
      <c r="J49" s="64">
        <v>2</v>
      </c>
      <c r="K49" s="64">
        <v>1</v>
      </c>
      <c r="L49" s="64">
        <v>500</v>
      </c>
    </row>
    <row r="50" spans="1:12" x14ac:dyDescent="0.2">
      <c r="A50" s="43">
        <v>5939</v>
      </c>
      <c r="B50" s="44">
        <v>48</v>
      </c>
      <c r="C50" s="54">
        <v>1</v>
      </c>
      <c r="D50" s="4"/>
      <c r="E50" s="64"/>
      <c r="F50" s="64"/>
      <c r="G50" s="64">
        <v>1</v>
      </c>
      <c r="H50" s="64"/>
      <c r="I50" s="64">
        <v>2</v>
      </c>
      <c r="J50" s="64">
        <v>4</v>
      </c>
      <c r="K50" s="64">
        <v>1</v>
      </c>
      <c r="L50" s="64">
        <v>300</v>
      </c>
    </row>
    <row r="51" spans="1:12" x14ac:dyDescent="0.2">
      <c r="A51" s="43">
        <v>5939</v>
      </c>
      <c r="B51" s="44">
        <v>49</v>
      </c>
      <c r="C51" s="54">
        <v>1</v>
      </c>
      <c r="D51" s="4"/>
      <c r="E51" s="64">
        <v>2</v>
      </c>
      <c r="F51" s="64">
        <v>1</v>
      </c>
      <c r="G51" s="64"/>
      <c r="H51" s="64"/>
      <c r="I51" s="64">
        <v>2</v>
      </c>
      <c r="J51" s="64">
        <v>2</v>
      </c>
      <c r="K51" s="64">
        <v>1</v>
      </c>
      <c r="L51" s="64">
        <v>1000</v>
      </c>
    </row>
    <row r="52" spans="1:12" x14ac:dyDescent="0.2">
      <c r="A52" s="43">
        <v>5939</v>
      </c>
      <c r="B52" s="44">
        <v>50</v>
      </c>
      <c r="C52" s="54">
        <v>1</v>
      </c>
      <c r="D52" s="4"/>
      <c r="E52" s="64"/>
      <c r="F52" s="64"/>
      <c r="G52" s="64">
        <v>1</v>
      </c>
      <c r="H52" s="64"/>
      <c r="I52" s="64">
        <v>2</v>
      </c>
      <c r="J52" s="64">
        <v>1</v>
      </c>
      <c r="K52" s="64">
        <v>1</v>
      </c>
      <c r="L52" s="64">
        <v>200</v>
      </c>
    </row>
    <row r="53" spans="1:12" x14ac:dyDescent="0.2">
      <c r="A53" s="43">
        <v>5939</v>
      </c>
      <c r="B53" s="44">
        <v>51</v>
      </c>
      <c r="C53" s="54">
        <v>1</v>
      </c>
      <c r="D53" s="4"/>
      <c r="E53" s="64">
        <v>2</v>
      </c>
      <c r="F53" s="64">
        <v>1</v>
      </c>
      <c r="G53" s="64"/>
      <c r="H53" s="64"/>
      <c r="I53" s="64">
        <v>1</v>
      </c>
      <c r="J53" s="64">
        <v>2</v>
      </c>
      <c r="K53" s="64">
        <v>1</v>
      </c>
      <c r="L53" s="64">
        <v>500</v>
      </c>
    </row>
    <row r="54" spans="1:12" x14ac:dyDescent="0.2">
      <c r="A54" s="43">
        <v>5939</v>
      </c>
      <c r="B54" s="44">
        <v>52</v>
      </c>
      <c r="C54" s="54">
        <v>1</v>
      </c>
      <c r="D54" s="4"/>
      <c r="E54" s="64"/>
      <c r="F54" s="64"/>
      <c r="G54" s="64">
        <v>1</v>
      </c>
      <c r="H54" s="64"/>
      <c r="I54" s="64">
        <v>2</v>
      </c>
      <c r="J54" s="64">
        <v>1</v>
      </c>
      <c r="K54" s="64">
        <v>1</v>
      </c>
      <c r="L54" s="64">
        <v>300</v>
      </c>
    </row>
    <row r="55" spans="1:12" x14ac:dyDescent="0.2">
      <c r="A55" s="43">
        <v>5939</v>
      </c>
      <c r="B55" s="44">
        <v>53</v>
      </c>
      <c r="C55" s="54">
        <v>1</v>
      </c>
      <c r="D55" s="4"/>
      <c r="E55" s="64"/>
      <c r="F55" s="64"/>
      <c r="G55" s="64">
        <v>1</v>
      </c>
      <c r="H55" s="64"/>
      <c r="I55" s="64">
        <v>1</v>
      </c>
      <c r="J55" s="64">
        <v>1</v>
      </c>
      <c r="K55" s="64">
        <v>1</v>
      </c>
      <c r="L55" s="64">
        <v>500</v>
      </c>
    </row>
    <row r="56" spans="1:12" x14ac:dyDescent="0.2">
      <c r="A56" s="43">
        <v>5939</v>
      </c>
      <c r="B56" s="44">
        <v>54</v>
      </c>
      <c r="C56" s="54">
        <v>1</v>
      </c>
      <c r="D56" s="4"/>
      <c r="E56" s="64"/>
      <c r="F56" s="64"/>
      <c r="G56" s="64">
        <v>1</v>
      </c>
      <c r="H56" s="64"/>
      <c r="I56" s="64">
        <v>2</v>
      </c>
      <c r="J56" s="64">
        <v>1</v>
      </c>
      <c r="K56" s="64">
        <v>1</v>
      </c>
      <c r="L56" s="64">
        <v>300</v>
      </c>
    </row>
    <row r="57" spans="1:12" x14ac:dyDescent="0.2">
      <c r="A57" s="43">
        <v>5939</v>
      </c>
      <c r="B57" s="44">
        <v>55</v>
      </c>
      <c r="C57" s="54">
        <v>1</v>
      </c>
      <c r="D57" s="4"/>
      <c r="E57" s="64">
        <v>1</v>
      </c>
      <c r="F57" s="64">
        <v>2</v>
      </c>
      <c r="G57" s="64"/>
      <c r="H57" s="64"/>
      <c r="I57" s="64">
        <v>2</v>
      </c>
      <c r="J57" s="64">
        <v>1</v>
      </c>
      <c r="K57" s="64">
        <v>1</v>
      </c>
      <c r="L57" s="64">
        <v>2000</v>
      </c>
    </row>
    <row r="58" spans="1:12" x14ac:dyDescent="0.2">
      <c r="A58" s="43">
        <v>5939</v>
      </c>
      <c r="B58" s="44">
        <v>56</v>
      </c>
      <c r="C58" s="54">
        <v>1</v>
      </c>
      <c r="D58" s="4"/>
      <c r="E58" s="64"/>
      <c r="F58" s="64"/>
      <c r="G58" s="64">
        <v>1</v>
      </c>
      <c r="H58" s="64"/>
      <c r="I58" s="64">
        <v>1</v>
      </c>
      <c r="J58" s="64">
        <v>1</v>
      </c>
      <c r="K58" s="64">
        <v>1</v>
      </c>
      <c r="L58" s="64">
        <v>300</v>
      </c>
    </row>
    <row r="59" spans="1:12" x14ac:dyDescent="0.2">
      <c r="A59" s="43">
        <v>5939</v>
      </c>
      <c r="B59" s="44">
        <v>57</v>
      </c>
      <c r="C59" s="54">
        <v>1</v>
      </c>
      <c r="D59" s="4"/>
      <c r="E59" s="64">
        <v>2</v>
      </c>
      <c r="F59" s="64">
        <v>1</v>
      </c>
      <c r="G59" s="64"/>
      <c r="H59" s="64"/>
      <c r="I59" s="64">
        <v>2</v>
      </c>
      <c r="J59" s="64">
        <v>2</v>
      </c>
      <c r="K59" s="64">
        <v>1</v>
      </c>
      <c r="L59" s="64">
        <v>500</v>
      </c>
    </row>
    <row r="60" spans="1:12" x14ac:dyDescent="0.2">
      <c r="A60" s="43">
        <v>5939</v>
      </c>
      <c r="B60" s="44">
        <v>58</v>
      </c>
      <c r="C60" s="54">
        <v>1</v>
      </c>
      <c r="D60" s="4"/>
      <c r="E60" s="64">
        <v>2</v>
      </c>
      <c r="F60" s="64">
        <v>1</v>
      </c>
      <c r="G60" s="64"/>
      <c r="H60" s="64"/>
      <c r="I60" s="64">
        <v>1</v>
      </c>
      <c r="J60" s="64">
        <v>2</v>
      </c>
      <c r="K60" s="64">
        <v>1</v>
      </c>
      <c r="L60" s="64">
        <v>500</v>
      </c>
    </row>
    <row r="61" spans="1:12" x14ac:dyDescent="0.2">
      <c r="A61" s="43">
        <v>5939</v>
      </c>
      <c r="B61" s="44">
        <v>59</v>
      </c>
      <c r="C61" s="54">
        <v>1</v>
      </c>
      <c r="D61" s="4"/>
      <c r="E61" s="64">
        <v>2</v>
      </c>
      <c r="F61" s="64">
        <v>1</v>
      </c>
      <c r="G61" s="64"/>
      <c r="H61" s="64"/>
      <c r="I61" s="64">
        <v>2</v>
      </c>
      <c r="J61" s="64">
        <v>2</v>
      </c>
      <c r="K61" s="64">
        <v>1</v>
      </c>
      <c r="L61" s="64">
        <v>500</v>
      </c>
    </row>
    <row r="62" spans="1:12" x14ac:dyDescent="0.2">
      <c r="A62" s="43">
        <v>5939</v>
      </c>
      <c r="B62" s="44">
        <v>60</v>
      </c>
      <c r="C62" s="54">
        <v>1</v>
      </c>
      <c r="D62" s="4"/>
      <c r="E62" s="64"/>
      <c r="F62" s="64"/>
      <c r="G62" s="64">
        <v>1</v>
      </c>
      <c r="H62" s="64"/>
      <c r="I62" s="64">
        <v>2</v>
      </c>
      <c r="J62" s="64">
        <v>4</v>
      </c>
      <c r="K62" s="64">
        <v>1</v>
      </c>
      <c r="L62" s="64">
        <v>200</v>
      </c>
    </row>
    <row r="63" spans="1:12" x14ac:dyDescent="0.2">
      <c r="A63" s="43">
        <v>5939</v>
      </c>
      <c r="B63" s="44">
        <v>61</v>
      </c>
      <c r="C63" s="54">
        <v>1</v>
      </c>
      <c r="D63" s="4"/>
      <c r="E63" s="64">
        <v>1</v>
      </c>
      <c r="F63" s="64">
        <v>2</v>
      </c>
      <c r="G63" s="64"/>
      <c r="H63" s="64"/>
      <c r="I63" s="64">
        <v>2</v>
      </c>
      <c r="J63" s="64">
        <v>2</v>
      </c>
      <c r="K63" s="64">
        <v>1</v>
      </c>
      <c r="L63" s="64">
        <v>2000</v>
      </c>
    </row>
    <row r="64" spans="1:12" x14ac:dyDescent="0.2">
      <c r="A64" s="43">
        <v>5939</v>
      </c>
      <c r="B64" s="44">
        <v>62</v>
      </c>
      <c r="C64" s="54">
        <v>1</v>
      </c>
      <c r="D64" s="4"/>
      <c r="E64" s="64"/>
      <c r="F64" s="64"/>
      <c r="G64" s="64">
        <v>1</v>
      </c>
      <c r="H64" s="64"/>
      <c r="I64" s="64">
        <v>2</v>
      </c>
      <c r="J64" s="64">
        <v>1</v>
      </c>
      <c r="K64" s="64">
        <v>1</v>
      </c>
      <c r="L64" s="64">
        <v>500</v>
      </c>
    </row>
    <row r="65" spans="1:12" x14ac:dyDescent="0.2">
      <c r="A65" s="43">
        <v>5939</v>
      </c>
      <c r="B65" s="44">
        <v>63</v>
      </c>
      <c r="C65" s="54">
        <v>1</v>
      </c>
      <c r="D65" s="4"/>
      <c r="E65" s="64"/>
      <c r="F65" s="64"/>
      <c r="G65" s="64">
        <v>1</v>
      </c>
      <c r="H65" s="64"/>
      <c r="I65" s="64">
        <v>1</v>
      </c>
      <c r="J65" s="64">
        <v>1</v>
      </c>
      <c r="K65" s="64">
        <v>1</v>
      </c>
      <c r="L65" s="64">
        <v>300</v>
      </c>
    </row>
    <row r="66" spans="1:12" x14ac:dyDescent="0.2">
      <c r="A66" s="43">
        <v>5939</v>
      </c>
      <c r="B66" s="44">
        <v>64</v>
      </c>
      <c r="C66" s="54">
        <v>1</v>
      </c>
      <c r="D66" s="4"/>
      <c r="E66" s="64"/>
      <c r="F66" s="64"/>
      <c r="G66" s="64">
        <v>1</v>
      </c>
      <c r="H66" s="64"/>
      <c r="I66" s="64">
        <v>3</v>
      </c>
      <c r="J66" s="64">
        <v>1</v>
      </c>
      <c r="K66" s="64">
        <v>1</v>
      </c>
      <c r="L66" s="64">
        <v>300</v>
      </c>
    </row>
    <row r="67" spans="1:12" x14ac:dyDescent="0.2">
      <c r="A67" s="43">
        <v>5939</v>
      </c>
      <c r="B67" s="44">
        <v>65</v>
      </c>
      <c r="C67" s="54">
        <v>1</v>
      </c>
      <c r="D67" s="4"/>
      <c r="E67" s="64">
        <v>2</v>
      </c>
      <c r="F67" s="64">
        <v>1</v>
      </c>
      <c r="G67" s="64"/>
      <c r="H67" s="64"/>
      <c r="I67" s="64">
        <v>2</v>
      </c>
      <c r="J67" s="64">
        <v>2</v>
      </c>
      <c r="K67" s="64">
        <v>1</v>
      </c>
      <c r="L67" s="64">
        <v>500</v>
      </c>
    </row>
    <row r="68" spans="1:12" x14ac:dyDescent="0.2">
      <c r="A68" s="43">
        <v>5939</v>
      </c>
      <c r="B68" s="44">
        <v>66</v>
      </c>
      <c r="C68" s="54">
        <v>1</v>
      </c>
      <c r="D68" s="4"/>
      <c r="E68" s="64"/>
      <c r="F68" s="64"/>
      <c r="G68" s="64">
        <v>1</v>
      </c>
      <c r="H68" s="64"/>
      <c r="I68" s="64">
        <v>1</v>
      </c>
      <c r="J68" s="64">
        <v>1</v>
      </c>
      <c r="K68" s="64">
        <v>1</v>
      </c>
      <c r="L68" s="64">
        <v>300</v>
      </c>
    </row>
    <row r="69" spans="1:12" x14ac:dyDescent="0.2">
      <c r="A69" s="43">
        <v>5939</v>
      </c>
      <c r="B69" s="44">
        <v>67</v>
      </c>
      <c r="C69" s="54">
        <v>1</v>
      </c>
      <c r="D69" s="4"/>
      <c r="E69" s="64">
        <v>2</v>
      </c>
      <c r="F69" s="64">
        <v>1</v>
      </c>
      <c r="G69" s="64"/>
      <c r="H69" s="64"/>
      <c r="I69" s="64">
        <v>2</v>
      </c>
      <c r="J69" s="64">
        <v>2</v>
      </c>
      <c r="K69" s="64">
        <v>1</v>
      </c>
      <c r="L69" s="64">
        <v>500</v>
      </c>
    </row>
    <row r="70" spans="1:12" x14ac:dyDescent="0.2">
      <c r="A70" s="43">
        <v>5939</v>
      </c>
      <c r="B70" s="44">
        <v>68</v>
      </c>
      <c r="C70" s="54">
        <v>1</v>
      </c>
      <c r="D70" s="4"/>
      <c r="E70" s="64"/>
      <c r="F70" s="64"/>
      <c r="G70" s="64">
        <v>1</v>
      </c>
      <c r="H70" s="64"/>
      <c r="I70" s="64">
        <v>2</v>
      </c>
      <c r="J70" s="64">
        <v>4</v>
      </c>
      <c r="K70" s="64">
        <v>1</v>
      </c>
      <c r="L70" s="64">
        <v>500</v>
      </c>
    </row>
    <row r="71" spans="1:12" x14ac:dyDescent="0.2">
      <c r="A71" s="43">
        <v>5939</v>
      </c>
      <c r="B71" s="44">
        <v>69</v>
      </c>
      <c r="C71" s="54">
        <v>1</v>
      </c>
      <c r="D71" s="4"/>
      <c r="E71" s="64">
        <v>1</v>
      </c>
      <c r="F71" s="64">
        <v>3</v>
      </c>
      <c r="G71" s="64"/>
      <c r="H71" s="64"/>
      <c r="I71" s="64">
        <v>2</v>
      </c>
      <c r="J71" s="64">
        <v>1</v>
      </c>
      <c r="K71" s="64">
        <v>1</v>
      </c>
      <c r="L71" s="64">
        <v>2500</v>
      </c>
    </row>
    <row r="72" spans="1:12" x14ac:dyDescent="0.2">
      <c r="A72" s="43">
        <v>5939</v>
      </c>
      <c r="B72" s="44">
        <v>70</v>
      </c>
      <c r="C72" s="54">
        <v>1</v>
      </c>
      <c r="D72" s="4"/>
      <c r="E72" s="64"/>
      <c r="F72" s="64"/>
      <c r="G72" s="64">
        <v>1</v>
      </c>
      <c r="H72" s="64"/>
      <c r="I72" s="64">
        <v>3</v>
      </c>
      <c r="J72" s="64">
        <v>1</v>
      </c>
      <c r="K72" s="64">
        <v>1</v>
      </c>
      <c r="L72" s="64">
        <v>200</v>
      </c>
    </row>
    <row r="73" spans="1:12" x14ac:dyDescent="0.2">
      <c r="A73" s="43">
        <v>5939</v>
      </c>
      <c r="B73" s="44">
        <v>71</v>
      </c>
      <c r="C73" s="54">
        <v>1</v>
      </c>
      <c r="D73" s="4"/>
      <c r="E73" s="64">
        <v>2</v>
      </c>
      <c r="F73" s="64">
        <v>1</v>
      </c>
      <c r="G73" s="64"/>
      <c r="H73" s="64"/>
      <c r="I73" s="64">
        <v>2</v>
      </c>
      <c r="J73" s="64">
        <v>2</v>
      </c>
      <c r="K73" s="64">
        <v>1</v>
      </c>
      <c r="L73" s="64">
        <v>300</v>
      </c>
    </row>
    <row r="74" spans="1:12" x14ac:dyDescent="0.2">
      <c r="A74" s="43">
        <v>5939</v>
      </c>
      <c r="B74" s="44">
        <v>72</v>
      </c>
      <c r="C74" s="54">
        <v>1</v>
      </c>
      <c r="D74" s="4"/>
      <c r="E74" s="64">
        <v>2</v>
      </c>
      <c r="F74" s="64">
        <v>1</v>
      </c>
      <c r="G74" s="64"/>
      <c r="H74" s="64"/>
      <c r="I74" s="64">
        <v>3</v>
      </c>
      <c r="J74" s="64">
        <v>2</v>
      </c>
      <c r="K74" s="64">
        <v>1</v>
      </c>
      <c r="L74" s="64">
        <v>500</v>
      </c>
    </row>
    <row r="75" spans="1:12" ht="192" customHeight="1" x14ac:dyDescent="0.2">
      <c r="A75" s="63">
        <v>5939</v>
      </c>
      <c r="B75" s="64">
        <v>73</v>
      </c>
      <c r="C75" s="64">
        <v>2</v>
      </c>
      <c r="D75" s="62" t="s">
        <v>62</v>
      </c>
      <c r="E75" s="64"/>
      <c r="F75" s="64"/>
      <c r="G75" s="64"/>
      <c r="H75" s="64"/>
      <c r="I75" s="64"/>
      <c r="J75" s="64"/>
      <c r="K75" s="64"/>
      <c r="L75" s="64"/>
    </row>
    <row r="76" spans="1:12" x14ac:dyDescent="0.2">
      <c r="A76" s="43">
        <v>5939</v>
      </c>
      <c r="B76" s="44">
        <v>74</v>
      </c>
      <c r="C76" s="54">
        <v>1</v>
      </c>
      <c r="D76" s="4"/>
      <c r="E76" s="64"/>
      <c r="F76" s="64"/>
      <c r="G76" s="64">
        <v>1</v>
      </c>
      <c r="H76" s="64"/>
      <c r="I76" s="64">
        <v>1</v>
      </c>
      <c r="J76" s="64">
        <v>1</v>
      </c>
      <c r="K76" s="64">
        <v>1</v>
      </c>
      <c r="L76" s="64">
        <v>300</v>
      </c>
    </row>
    <row r="77" spans="1:12" x14ac:dyDescent="0.2">
      <c r="A77" s="43">
        <v>5939</v>
      </c>
      <c r="B77" s="44">
        <v>75</v>
      </c>
      <c r="C77" s="54">
        <v>1</v>
      </c>
      <c r="D77" s="4"/>
      <c r="E77" s="64">
        <v>1</v>
      </c>
      <c r="F77" s="64">
        <v>2</v>
      </c>
      <c r="G77" s="64"/>
      <c r="H77" s="64"/>
      <c r="I77" s="64">
        <v>1</v>
      </c>
      <c r="J77" s="64">
        <v>2</v>
      </c>
      <c r="K77" s="64">
        <v>2</v>
      </c>
      <c r="L77" s="64">
        <v>2000</v>
      </c>
    </row>
    <row r="78" spans="1:12" x14ac:dyDescent="0.2">
      <c r="A78" s="43">
        <v>5939</v>
      </c>
      <c r="B78" s="44">
        <v>76</v>
      </c>
      <c r="C78" s="54">
        <v>1</v>
      </c>
      <c r="D78" s="4"/>
      <c r="E78" s="64">
        <v>1</v>
      </c>
      <c r="F78" s="64">
        <v>3</v>
      </c>
      <c r="G78" s="64"/>
      <c r="H78" s="64"/>
      <c r="I78" s="64">
        <v>2</v>
      </c>
      <c r="J78" s="64">
        <v>2</v>
      </c>
      <c r="K78" s="64">
        <v>2</v>
      </c>
      <c r="L78" s="64">
        <v>2500</v>
      </c>
    </row>
    <row r="79" spans="1:12" ht="171" x14ac:dyDescent="0.2">
      <c r="A79" s="63">
        <v>5939</v>
      </c>
      <c r="B79" s="64">
        <v>77</v>
      </c>
      <c r="C79" s="64">
        <v>2</v>
      </c>
      <c r="D79" s="62" t="s">
        <v>63</v>
      </c>
      <c r="E79" s="64"/>
      <c r="F79" s="64"/>
      <c r="G79" s="64"/>
      <c r="H79" s="64"/>
      <c r="I79" s="64"/>
      <c r="J79" s="64"/>
      <c r="K79" s="64"/>
      <c r="L79" s="64"/>
    </row>
    <row r="80" spans="1:12" x14ac:dyDescent="0.2">
      <c r="A80" s="43">
        <v>5939</v>
      </c>
      <c r="B80" s="44">
        <v>78</v>
      </c>
      <c r="C80" s="54">
        <v>1</v>
      </c>
      <c r="D80" s="4"/>
      <c r="E80" s="64"/>
      <c r="F80" s="64"/>
      <c r="G80" s="64"/>
      <c r="H80" s="64">
        <v>2</v>
      </c>
      <c r="I80" s="64">
        <v>1</v>
      </c>
      <c r="J80" s="64">
        <v>2</v>
      </c>
      <c r="K80" s="64">
        <v>1</v>
      </c>
      <c r="L80" s="64"/>
    </row>
    <row r="81" spans="1:12" x14ac:dyDescent="0.2">
      <c r="A81" s="43">
        <v>5939</v>
      </c>
      <c r="B81" s="44">
        <v>79</v>
      </c>
      <c r="C81" s="54">
        <v>1</v>
      </c>
      <c r="D81" s="4"/>
      <c r="E81" s="66"/>
      <c r="F81" s="66"/>
      <c r="G81" s="64">
        <v>1</v>
      </c>
      <c r="H81" s="54"/>
      <c r="I81" s="54">
        <v>1</v>
      </c>
      <c r="J81" s="54">
        <v>1</v>
      </c>
      <c r="K81" s="54">
        <v>1</v>
      </c>
      <c r="L81" s="54">
        <v>500</v>
      </c>
    </row>
    <row r="82" spans="1:12" x14ac:dyDescent="0.2">
      <c r="A82" s="43">
        <v>5939</v>
      </c>
      <c r="B82" s="44">
        <v>80</v>
      </c>
      <c r="C82" s="54">
        <v>1</v>
      </c>
      <c r="D82" s="4"/>
      <c r="E82" s="66"/>
      <c r="F82" s="66"/>
      <c r="G82" s="64">
        <v>1</v>
      </c>
      <c r="H82" s="54"/>
      <c r="I82" s="54">
        <v>1</v>
      </c>
      <c r="J82" s="54">
        <v>1</v>
      </c>
      <c r="K82" s="54">
        <v>1</v>
      </c>
      <c r="L82" s="54">
        <v>300</v>
      </c>
    </row>
    <row r="84" spans="1:12" ht="64.900000000000006" customHeight="1" x14ac:dyDescent="0.2">
      <c r="A84" s="158" t="s">
        <v>65</v>
      </c>
      <c r="B84" s="158"/>
      <c r="C84" s="158"/>
      <c r="D84" s="158"/>
    </row>
    <row r="86" spans="1:12" x14ac:dyDescent="0.2">
      <c r="A86" s="69" t="s">
        <v>64</v>
      </c>
      <c r="D86" s="70"/>
      <c r="E86" s="70">
        <f>SUM(L3:L82)</f>
        <v>50100</v>
      </c>
    </row>
    <row r="87" spans="1:12" x14ac:dyDescent="0.2">
      <c r="A87" t="s">
        <v>66</v>
      </c>
      <c r="D87" s="68"/>
      <c r="E87" s="68">
        <f>E86/231*12</f>
        <v>2602.5974025974028</v>
      </c>
    </row>
    <row r="88" spans="1:12" x14ac:dyDescent="0.2">
      <c r="A88" t="s">
        <v>67</v>
      </c>
      <c r="D88" s="68"/>
      <c r="E88" s="68">
        <f>227500/231</f>
        <v>984.84848484848487</v>
      </c>
    </row>
    <row r="89" spans="1:12" x14ac:dyDescent="0.2">
      <c r="A89" t="s">
        <v>68</v>
      </c>
      <c r="E89" s="68">
        <f>E87/E88</f>
        <v>2.6426373626373629</v>
      </c>
    </row>
  </sheetData>
  <mergeCells count="2">
    <mergeCell ref="A1:L1"/>
    <mergeCell ref="A84:D8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82"/>
  <sheetViews>
    <sheetView zoomScale="90" zoomScaleNormal="90" workbookViewId="0">
      <selection activeCell="A4" sqref="A4"/>
    </sheetView>
  </sheetViews>
  <sheetFormatPr defaultRowHeight="14.25" x14ac:dyDescent="0.2"/>
  <cols>
    <col min="1" max="1" width="22.125" customWidth="1"/>
    <col min="2" max="2" width="22.875" customWidth="1"/>
    <col min="3" max="11" width="17.75" customWidth="1"/>
    <col min="12" max="12" width="16.375" customWidth="1"/>
    <col min="13" max="13" width="22.625" customWidth="1"/>
    <col min="14" max="14" width="24.375" customWidth="1"/>
  </cols>
  <sheetData>
    <row r="1" spans="1:14" ht="26.25" x14ac:dyDescent="0.55000000000000004">
      <c r="A1" s="143" t="s">
        <v>14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ht="69.75" x14ac:dyDescent="0.5">
      <c r="A2" s="33" t="s">
        <v>6</v>
      </c>
      <c r="B2" s="33" t="s">
        <v>7</v>
      </c>
      <c r="C2" s="159" t="s">
        <v>15</v>
      </c>
      <c r="D2" s="160"/>
      <c r="E2" s="161"/>
      <c r="F2" s="159" t="s">
        <v>16</v>
      </c>
      <c r="G2" s="160"/>
      <c r="H2" s="161"/>
      <c r="I2" s="159" t="s">
        <v>17</v>
      </c>
      <c r="J2" s="160"/>
      <c r="K2" s="161"/>
      <c r="L2" s="34" t="s">
        <v>18</v>
      </c>
      <c r="M2" s="35" t="s">
        <v>19</v>
      </c>
      <c r="N2" s="35" t="s">
        <v>20</v>
      </c>
    </row>
    <row r="3" spans="1:14" ht="24" x14ac:dyDescent="0.55000000000000004">
      <c r="A3" s="3"/>
      <c r="B3" s="3"/>
      <c r="C3" s="5">
        <v>1.1000000000000001</v>
      </c>
      <c r="D3" s="5">
        <v>1.2</v>
      </c>
      <c r="E3" s="5">
        <v>1.3</v>
      </c>
      <c r="F3" s="5">
        <v>2.1</v>
      </c>
      <c r="G3" s="5">
        <v>2.2000000000000002</v>
      </c>
      <c r="H3" s="5">
        <v>2.2999999999999998</v>
      </c>
      <c r="I3" s="5">
        <v>3.1</v>
      </c>
      <c r="J3" s="5">
        <v>3.2</v>
      </c>
      <c r="K3" s="5">
        <v>3.3</v>
      </c>
      <c r="L3" s="3"/>
      <c r="M3" s="3"/>
      <c r="N3" s="3"/>
    </row>
    <row r="4" spans="1:14" x14ac:dyDescent="0.2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4"/>
      <c r="N4" s="4"/>
    </row>
    <row r="5" spans="1:14" x14ac:dyDescent="0.2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4"/>
      <c r="N5" s="4"/>
    </row>
    <row r="6" spans="1:14" x14ac:dyDescent="0.2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4"/>
      <c r="N6" s="4"/>
    </row>
    <row r="7" spans="1:14" x14ac:dyDescent="0.2">
      <c r="A7" s="1"/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4"/>
      <c r="N7" s="4"/>
    </row>
    <row r="8" spans="1:14" x14ac:dyDescent="0.2">
      <c r="A8" s="1"/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4"/>
      <c r="N8" s="4"/>
    </row>
    <row r="9" spans="1:14" x14ac:dyDescent="0.2">
      <c r="A9" s="1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4"/>
      <c r="N9" s="4"/>
    </row>
    <row r="10" spans="1:14" x14ac:dyDescent="0.2">
      <c r="A10" s="1"/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4"/>
      <c r="N10" s="4"/>
    </row>
    <row r="11" spans="1:14" x14ac:dyDescent="0.2">
      <c r="A11" s="1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4"/>
      <c r="N11" s="4"/>
    </row>
    <row r="12" spans="1:14" x14ac:dyDescent="0.2">
      <c r="A12" s="1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4"/>
      <c r="N12" s="4"/>
    </row>
    <row r="13" spans="1:14" x14ac:dyDescent="0.2">
      <c r="A13" s="1"/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4"/>
      <c r="N13" s="4"/>
    </row>
    <row r="14" spans="1:14" x14ac:dyDescent="0.2">
      <c r="A14" s="1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4"/>
      <c r="N14" s="4"/>
    </row>
    <row r="15" spans="1:14" x14ac:dyDescent="0.2">
      <c r="A15" s="1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4"/>
      <c r="N15" s="4"/>
    </row>
    <row r="16" spans="1:14" x14ac:dyDescent="0.2">
      <c r="A16" s="1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4"/>
      <c r="N16" s="4"/>
    </row>
    <row r="17" spans="1:14" x14ac:dyDescent="0.2">
      <c r="A17" s="1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4"/>
      <c r="N17" s="4"/>
    </row>
    <row r="18" spans="1:14" x14ac:dyDescent="0.2">
      <c r="A18" s="1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4"/>
      <c r="N18" s="4"/>
    </row>
    <row r="19" spans="1:14" x14ac:dyDescent="0.2">
      <c r="A19" s="1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4"/>
      <c r="N19" s="4"/>
    </row>
    <row r="20" spans="1:14" x14ac:dyDescent="0.2">
      <c r="A20" s="1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4"/>
      <c r="N20" s="4"/>
    </row>
    <row r="21" spans="1:14" x14ac:dyDescent="0.2">
      <c r="A21" s="1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4"/>
      <c r="N21" s="4"/>
    </row>
    <row r="22" spans="1:14" x14ac:dyDescent="0.2">
      <c r="A22" s="1"/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4"/>
      <c r="N22" s="4"/>
    </row>
    <row r="23" spans="1:14" x14ac:dyDescent="0.2">
      <c r="A23" s="1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4"/>
      <c r="N23" s="4"/>
    </row>
    <row r="24" spans="1:14" x14ac:dyDescent="0.2">
      <c r="A24" s="1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4"/>
      <c r="N24" s="4"/>
    </row>
    <row r="25" spans="1:14" x14ac:dyDescent="0.2">
      <c r="A25" s="1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4"/>
      <c r="N25" s="4"/>
    </row>
    <row r="26" spans="1:14" x14ac:dyDescent="0.2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4"/>
      <c r="N26" s="4"/>
    </row>
    <row r="27" spans="1:14" x14ac:dyDescent="0.2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4"/>
      <c r="N27" s="4"/>
    </row>
    <row r="28" spans="1:14" x14ac:dyDescent="0.2">
      <c r="A28" s="1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4"/>
      <c r="N28" s="4"/>
    </row>
    <row r="29" spans="1:14" x14ac:dyDescent="0.2">
      <c r="A29" s="1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4"/>
      <c r="N29" s="4"/>
    </row>
    <row r="30" spans="1:14" x14ac:dyDescent="0.2">
      <c r="A30" s="1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4"/>
      <c r="N30" s="4"/>
    </row>
    <row r="31" spans="1:14" x14ac:dyDescent="0.2">
      <c r="A31" s="1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4"/>
      <c r="N31" s="4"/>
    </row>
    <row r="32" spans="1:14" x14ac:dyDescent="0.2">
      <c r="A32" s="1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4"/>
      <c r="N32" s="4"/>
    </row>
    <row r="33" spans="1:14" x14ac:dyDescent="0.2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4"/>
      <c r="N33" s="4"/>
    </row>
    <row r="34" spans="1:14" x14ac:dyDescent="0.2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4"/>
      <c r="N34" s="4"/>
    </row>
    <row r="35" spans="1:14" x14ac:dyDescent="0.2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4"/>
      <c r="N35" s="4"/>
    </row>
    <row r="36" spans="1:14" x14ac:dyDescent="0.2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4"/>
      <c r="N36" s="4"/>
    </row>
    <row r="37" spans="1:14" x14ac:dyDescent="0.2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4"/>
      <c r="N37" s="4"/>
    </row>
    <row r="38" spans="1:14" x14ac:dyDescent="0.2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4"/>
      <c r="N38" s="4"/>
    </row>
    <row r="39" spans="1:14" x14ac:dyDescent="0.2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4"/>
      <c r="N39" s="4"/>
    </row>
    <row r="40" spans="1:14" x14ac:dyDescent="0.2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4"/>
      <c r="N40" s="4"/>
    </row>
    <row r="41" spans="1:14" x14ac:dyDescent="0.2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4"/>
      <c r="N41" s="4"/>
    </row>
    <row r="42" spans="1:14" x14ac:dyDescent="0.2">
      <c r="A42" s="1"/>
      <c r="B42" s="2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4"/>
      <c r="N42" s="4"/>
    </row>
    <row r="43" spans="1:14" x14ac:dyDescent="0.2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4"/>
      <c r="N43" s="4"/>
    </row>
    <row r="44" spans="1:14" x14ac:dyDescent="0.2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4"/>
      <c r="N44" s="4"/>
    </row>
    <row r="45" spans="1:14" x14ac:dyDescent="0.2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4"/>
      <c r="N45" s="4"/>
    </row>
    <row r="46" spans="1:14" x14ac:dyDescent="0.2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4"/>
      <c r="N46" s="4"/>
    </row>
    <row r="47" spans="1:14" x14ac:dyDescent="0.2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4"/>
      <c r="N47" s="4"/>
    </row>
    <row r="48" spans="1:14" x14ac:dyDescent="0.2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4"/>
      <c r="N48" s="4"/>
    </row>
    <row r="49" spans="1:14" x14ac:dyDescent="0.2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4"/>
      <c r="N49" s="4"/>
    </row>
    <row r="50" spans="1:14" x14ac:dyDescent="0.2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4"/>
      <c r="N50" s="4"/>
    </row>
    <row r="51" spans="1:14" x14ac:dyDescent="0.2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4"/>
      <c r="N51" s="4"/>
    </row>
    <row r="52" spans="1:14" x14ac:dyDescent="0.2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4"/>
      <c r="N52" s="4"/>
    </row>
    <row r="53" spans="1:14" x14ac:dyDescent="0.2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4"/>
      <c r="N53" s="4"/>
    </row>
    <row r="54" spans="1:14" x14ac:dyDescent="0.2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4"/>
      <c r="N54" s="4"/>
    </row>
    <row r="55" spans="1:14" x14ac:dyDescent="0.2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4"/>
      <c r="N55" s="4"/>
    </row>
    <row r="56" spans="1:14" x14ac:dyDescent="0.2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4"/>
      <c r="N56" s="4"/>
    </row>
    <row r="57" spans="1:14" x14ac:dyDescent="0.2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4"/>
      <c r="N57" s="4"/>
    </row>
    <row r="58" spans="1:14" x14ac:dyDescent="0.2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4"/>
      <c r="N58" s="4"/>
    </row>
    <row r="59" spans="1:14" x14ac:dyDescent="0.2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4"/>
      <c r="N59" s="4"/>
    </row>
    <row r="60" spans="1:14" x14ac:dyDescent="0.2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4"/>
      <c r="N60" s="4"/>
    </row>
    <row r="61" spans="1:14" x14ac:dyDescent="0.2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4"/>
      <c r="N61" s="4"/>
    </row>
    <row r="62" spans="1:14" x14ac:dyDescent="0.2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4"/>
      <c r="N62" s="4"/>
    </row>
    <row r="63" spans="1:14" x14ac:dyDescent="0.2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4"/>
      <c r="N63" s="4"/>
    </row>
    <row r="64" spans="1:14" x14ac:dyDescent="0.2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4"/>
      <c r="N64" s="4"/>
    </row>
    <row r="65" spans="1:14" x14ac:dyDescent="0.2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4"/>
      <c r="N65" s="4"/>
    </row>
    <row r="66" spans="1:14" x14ac:dyDescent="0.2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4"/>
      <c r="N66" s="4"/>
    </row>
    <row r="67" spans="1:14" x14ac:dyDescent="0.2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4"/>
      <c r="N67" s="4"/>
    </row>
    <row r="68" spans="1:14" x14ac:dyDescent="0.2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4"/>
      <c r="N68" s="4"/>
    </row>
    <row r="69" spans="1:14" x14ac:dyDescent="0.2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4"/>
      <c r="N69" s="4"/>
    </row>
    <row r="70" spans="1:14" x14ac:dyDescent="0.2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4"/>
      <c r="N70" s="4"/>
    </row>
    <row r="71" spans="1:14" x14ac:dyDescent="0.2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4"/>
      <c r="N71" s="4"/>
    </row>
    <row r="72" spans="1:14" x14ac:dyDescent="0.2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4"/>
      <c r="N72" s="4"/>
    </row>
    <row r="73" spans="1:14" x14ac:dyDescent="0.2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4"/>
      <c r="N73" s="4"/>
    </row>
    <row r="74" spans="1:14" x14ac:dyDescent="0.2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4"/>
      <c r="N74" s="4"/>
    </row>
    <row r="75" spans="1:14" x14ac:dyDescent="0.2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4"/>
      <c r="N75" s="4"/>
    </row>
    <row r="76" spans="1:14" x14ac:dyDescent="0.2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4"/>
      <c r="N76" s="4"/>
    </row>
    <row r="77" spans="1:14" x14ac:dyDescent="0.2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4"/>
      <c r="N77" s="4"/>
    </row>
    <row r="78" spans="1:14" x14ac:dyDescent="0.2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4"/>
      <c r="N78" s="4"/>
    </row>
    <row r="79" spans="1:14" x14ac:dyDescent="0.2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4"/>
      <c r="N79" s="4"/>
    </row>
    <row r="80" spans="1:14" x14ac:dyDescent="0.2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4"/>
      <c r="N80" s="4"/>
    </row>
    <row r="81" spans="1:14" x14ac:dyDescent="0.2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4"/>
      <c r="N81" s="4"/>
    </row>
    <row r="82" spans="1:14" x14ac:dyDescent="0.2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4"/>
      <c r="N82" s="4"/>
    </row>
    <row r="83" spans="1:14" x14ac:dyDescent="0.2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4"/>
      <c r="N83" s="4"/>
    </row>
    <row r="84" spans="1:14" x14ac:dyDescent="0.2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4"/>
      <c r="N84" s="4"/>
    </row>
    <row r="85" spans="1:14" x14ac:dyDescent="0.2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4"/>
      <c r="N85" s="4"/>
    </row>
    <row r="86" spans="1:14" x14ac:dyDescent="0.2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4"/>
      <c r="N86" s="4"/>
    </row>
    <row r="87" spans="1:14" x14ac:dyDescent="0.2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4"/>
      <c r="N87" s="4"/>
    </row>
    <row r="88" spans="1:14" x14ac:dyDescent="0.2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4"/>
      <c r="N88" s="4"/>
    </row>
    <row r="89" spans="1:14" x14ac:dyDescent="0.2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4"/>
      <c r="N89" s="4"/>
    </row>
    <row r="90" spans="1:14" x14ac:dyDescent="0.2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4"/>
      <c r="N90" s="4"/>
    </row>
    <row r="91" spans="1:14" x14ac:dyDescent="0.2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4"/>
      <c r="N91" s="4"/>
    </row>
    <row r="92" spans="1:14" x14ac:dyDescent="0.2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4"/>
      <c r="N92" s="4"/>
    </row>
    <row r="93" spans="1:14" x14ac:dyDescent="0.2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4"/>
      <c r="N93" s="4"/>
    </row>
    <row r="94" spans="1:14" x14ac:dyDescent="0.2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/>
    </row>
    <row r="95" spans="1:14" x14ac:dyDescent="0.2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4"/>
      <c r="N95" s="4"/>
    </row>
    <row r="96" spans="1:14" x14ac:dyDescent="0.2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4"/>
      <c r="N96" s="4"/>
    </row>
    <row r="97" spans="1:14" x14ac:dyDescent="0.2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4"/>
      <c r="N97" s="4"/>
    </row>
    <row r="98" spans="1:14" x14ac:dyDescent="0.2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/>
    </row>
    <row r="99" spans="1:14" x14ac:dyDescent="0.2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4"/>
      <c r="N99" s="4"/>
    </row>
    <row r="100" spans="1:14" x14ac:dyDescent="0.2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4"/>
      <c r="N100" s="4"/>
    </row>
    <row r="101" spans="1:14" x14ac:dyDescent="0.2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4"/>
      <c r="N101" s="4"/>
    </row>
    <row r="102" spans="1:14" x14ac:dyDescent="0.2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4"/>
      <c r="N102" s="4"/>
    </row>
    <row r="103" spans="1:14" x14ac:dyDescent="0.2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4"/>
      <c r="N103" s="4"/>
    </row>
    <row r="104" spans="1:14" x14ac:dyDescent="0.2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4"/>
      <c r="N104" s="4"/>
    </row>
    <row r="105" spans="1:14" x14ac:dyDescent="0.2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4"/>
      <c r="N105" s="4"/>
    </row>
    <row r="106" spans="1:14" x14ac:dyDescent="0.2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4"/>
      <c r="N106" s="4"/>
    </row>
    <row r="107" spans="1:14" x14ac:dyDescent="0.2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4"/>
      <c r="N107" s="4"/>
    </row>
    <row r="108" spans="1:14" x14ac:dyDescent="0.2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4"/>
      <c r="N108" s="4"/>
    </row>
    <row r="109" spans="1:14" x14ac:dyDescent="0.2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4"/>
      <c r="N109" s="4"/>
    </row>
    <row r="110" spans="1:14" x14ac:dyDescent="0.2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4"/>
      <c r="N110" s="4"/>
    </row>
    <row r="111" spans="1:14" x14ac:dyDescent="0.2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4"/>
      <c r="N111" s="4"/>
    </row>
    <row r="112" spans="1:14" x14ac:dyDescent="0.2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4"/>
      <c r="N112" s="4"/>
    </row>
    <row r="113" spans="1:14" x14ac:dyDescent="0.2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4"/>
      <c r="N113" s="4"/>
    </row>
    <row r="114" spans="1:14" x14ac:dyDescent="0.2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4"/>
      <c r="N114" s="4"/>
    </row>
    <row r="115" spans="1:14" x14ac:dyDescent="0.2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4"/>
      <c r="N115" s="4"/>
    </row>
    <row r="116" spans="1:14" x14ac:dyDescent="0.2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4"/>
      <c r="N116" s="4"/>
    </row>
    <row r="117" spans="1:14" x14ac:dyDescent="0.2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4"/>
      <c r="N117" s="4"/>
    </row>
    <row r="118" spans="1:14" x14ac:dyDescent="0.2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4"/>
      <c r="N118" s="4"/>
    </row>
    <row r="119" spans="1:14" x14ac:dyDescent="0.2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4"/>
      <c r="N119" s="4"/>
    </row>
    <row r="120" spans="1:14" x14ac:dyDescent="0.2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4"/>
      <c r="N120" s="4"/>
    </row>
    <row r="121" spans="1:14" x14ac:dyDescent="0.2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4"/>
      <c r="N121" s="4"/>
    </row>
    <row r="122" spans="1:14" x14ac:dyDescent="0.2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4"/>
      <c r="N122" s="4"/>
    </row>
    <row r="123" spans="1:14" x14ac:dyDescent="0.2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4"/>
      <c r="N123" s="4"/>
    </row>
    <row r="124" spans="1:14" x14ac:dyDescent="0.2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4"/>
      <c r="N124" s="4"/>
    </row>
    <row r="125" spans="1:14" x14ac:dyDescent="0.2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4"/>
      <c r="N125" s="4"/>
    </row>
    <row r="126" spans="1:14" x14ac:dyDescent="0.2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4"/>
      <c r="N126" s="4"/>
    </row>
    <row r="127" spans="1:14" x14ac:dyDescent="0.2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4"/>
      <c r="N127" s="4"/>
    </row>
    <row r="128" spans="1:14" x14ac:dyDescent="0.2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4"/>
      <c r="N128" s="4"/>
    </row>
    <row r="129" spans="1:14" x14ac:dyDescent="0.2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4"/>
      <c r="N129" s="4"/>
    </row>
    <row r="130" spans="1:14" x14ac:dyDescent="0.2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4"/>
      <c r="N130" s="4"/>
    </row>
    <row r="131" spans="1:14" x14ac:dyDescent="0.2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4"/>
      <c r="N131" s="4"/>
    </row>
    <row r="132" spans="1:14" x14ac:dyDescent="0.2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4"/>
      <c r="N132" s="4"/>
    </row>
    <row r="133" spans="1:14" x14ac:dyDescent="0.2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4"/>
      <c r="N133" s="4"/>
    </row>
    <row r="134" spans="1:14" x14ac:dyDescent="0.2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4"/>
      <c r="N134" s="4"/>
    </row>
    <row r="135" spans="1:14" x14ac:dyDescent="0.2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4"/>
      <c r="N135" s="4"/>
    </row>
    <row r="136" spans="1:14" x14ac:dyDescent="0.2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4"/>
      <c r="N136" s="4"/>
    </row>
    <row r="137" spans="1:14" x14ac:dyDescent="0.2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4"/>
      <c r="N137" s="4"/>
    </row>
    <row r="138" spans="1:14" x14ac:dyDescent="0.2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4"/>
      <c r="N138" s="4"/>
    </row>
    <row r="139" spans="1:14" x14ac:dyDescent="0.2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4"/>
      <c r="N139" s="4"/>
    </row>
    <row r="140" spans="1:14" x14ac:dyDescent="0.2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4"/>
      <c r="N140" s="4"/>
    </row>
    <row r="141" spans="1:14" x14ac:dyDescent="0.2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4"/>
      <c r="N141" s="4"/>
    </row>
    <row r="142" spans="1:14" x14ac:dyDescent="0.2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4"/>
      <c r="N142" s="4"/>
    </row>
    <row r="143" spans="1:14" x14ac:dyDescent="0.2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4"/>
      <c r="N143" s="4"/>
    </row>
    <row r="144" spans="1:14" x14ac:dyDescent="0.2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4"/>
      <c r="N144" s="4"/>
    </row>
    <row r="145" spans="1:15" x14ac:dyDescent="0.2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4"/>
      <c r="N145" s="4"/>
    </row>
    <row r="146" spans="1:15" x14ac:dyDescent="0.2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4"/>
      <c r="N146" s="4"/>
    </row>
    <row r="147" spans="1:15" x14ac:dyDescent="0.2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4"/>
      <c r="N147" s="4"/>
    </row>
    <row r="148" spans="1:15" x14ac:dyDescent="0.2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4"/>
      <c r="N148" s="4"/>
    </row>
    <row r="149" spans="1:15" x14ac:dyDescent="0.2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4"/>
      <c r="N149" s="4"/>
    </row>
    <row r="150" spans="1:15" x14ac:dyDescent="0.2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4"/>
      <c r="N150" s="4"/>
    </row>
    <row r="151" spans="1:15" x14ac:dyDescent="0.2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4"/>
      <c r="N151" s="4"/>
    </row>
    <row r="152" spans="1:15" x14ac:dyDescent="0.2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4"/>
      <c r="N152" s="4"/>
    </row>
    <row r="153" spans="1:15" ht="24" x14ac:dyDescent="0.55000000000000004">
      <c r="A153" s="150" t="s">
        <v>21</v>
      </c>
      <c r="B153" s="150"/>
      <c r="C153" s="150"/>
      <c r="D153" s="150"/>
      <c r="E153" s="150"/>
      <c r="F153" s="150"/>
      <c r="G153" s="150"/>
      <c r="H153" s="150"/>
      <c r="I153" s="151" t="s">
        <v>22</v>
      </c>
      <c r="J153" s="151"/>
      <c r="K153" s="151"/>
      <c r="L153" s="151"/>
      <c r="M153" s="151"/>
      <c r="N153" s="6"/>
      <c r="O153" s="7" t="s">
        <v>23</v>
      </c>
    </row>
    <row r="154" spans="1:15" ht="24" x14ac:dyDescent="0.55000000000000004">
      <c r="A154" s="152" t="s">
        <v>24</v>
      </c>
      <c r="B154" s="152"/>
      <c r="C154" s="152"/>
      <c r="D154" s="152"/>
      <c r="E154" s="152"/>
      <c r="F154" s="152"/>
      <c r="G154" s="152"/>
      <c r="H154" s="152"/>
      <c r="I154" s="8">
        <v>5</v>
      </c>
      <c r="J154" s="8">
        <v>4</v>
      </c>
      <c r="K154" s="8">
        <v>3</v>
      </c>
      <c r="L154" s="8">
        <v>2</v>
      </c>
      <c r="M154" s="8">
        <v>1</v>
      </c>
      <c r="N154" s="6"/>
      <c r="O154" s="9">
        <v>6</v>
      </c>
    </row>
    <row r="155" spans="1:15" ht="24" x14ac:dyDescent="0.55000000000000004">
      <c r="A155" s="153" t="s">
        <v>25</v>
      </c>
      <c r="B155" s="154"/>
      <c r="C155" s="154"/>
      <c r="D155" s="154"/>
      <c r="E155" s="154"/>
      <c r="F155" s="154"/>
      <c r="G155" s="154"/>
      <c r="H155" s="154"/>
      <c r="I155" s="10"/>
      <c r="J155" s="10"/>
      <c r="K155" s="10"/>
      <c r="L155" s="10"/>
      <c r="M155" s="11"/>
      <c r="N155" s="6"/>
      <c r="O155" s="9"/>
    </row>
    <row r="156" spans="1:15" ht="24" x14ac:dyDescent="0.55000000000000004">
      <c r="A156" s="12"/>
      <c r="B156" s="13" t="s">
        <v>26</v>
      </c>
      <c r="C156" s="13"/>
      <c r="D156" s="13"/>
      <c r="E156" s="13"/>
      <c r="F156" s="13"/>
      <c r="G156" s="13"/>
      <c r="H156" s="13"/>
      <c r="I156" s="14" t="e">
        <f>C171*100/C177</f>
        <v>#DIV/0!</v>
      </c>
      <c r="J156" s="14" t="e">
        <f>C172*100/C177</f>
        <v>#DIV/0!</v>
      </c>
      <c r="K156" s="14" t="e">
        <f>C173*100/C177</f>
        <v>#DIV/0!</v>
      </c>
      <c r="L156" s="15" t="e">
        <f>C174*100/C177</f>
        <v>#DIV/0!</v>
      </c>
      <c r="M156" s="15" t="e">
        <f>C175*100/C177</f>
        <v>#DIV/0!</v>
      </c>
      <c r="N156" s="16" t="e">
        <f>SUM(I156:M156)</f>
        <v>#DIV/0!</v>
      </c>
      <c r="O156" s="17" t="e">
        <f>D176</f>
        <v>#DIV/0!</v>
      </c>
    </row>
    <row r="157" spans="1:15" ht="24" x14ac:dyDescent="0.55000000000000004">
      <c r="A157" s="12"/>
      <c r="B157" s="13" t="s">
        <v>27</v>
      </c>
      <c r="C157" s="13"/>
      <c r="D157" s="13"/>
      <c r="E157" s="13"/>
      <c r="F157" s="13"/>
      <c r="G157" s="13"/>
      <c r="H157" s="13"/>
      <c r="I157" s="14" t="e">
        <f>E171*100/C177</f>
        <v>#DIV/0!</v>
      </c>
      <c r="J157" s="14" t="e">
        <f>E172*100/C177</f>
        <v>#DIV/0!</v>
      </c>
      <c r="K157" s="14" t="e">
        <f>E173*100/C177</f>
        <v>#DIV/0!</v>
      </c>
      <c r="L157" s="15" t="e">
        <f>E174*100/C177</f>
        <v>#DIV/0!</v>
      </c>
      <c r="M157" s="15" t="e">
        <f>E175*100/C177</f>
        <v>#DIV/0!</v>
      </c>
      <c r="N157" s="16" t="e">
        <f>SUM(I157:M157)</f>
        <v>#DIV/0!</v>
      </c>
      <c r="O157" s="17" t="e">
        <f>F176</f>
        <v>#DIV/0!</v>
      </c>
    </row>
    <row r="158" spans="1:15" ht="24" x14ac:dyDescent="0.55000000000000004">
      <c r="A158" s="12"/>
      <c r="B158" s="13" t="s">
        <v>28</v>
      </c>
      <c r="C158" s="13"/>
      <c r="D158" s="13"/>
      <c r="E158" s="13"/>
      <c r="F158" s="13"/>
      <c r="G158" s="13"/>
      <c r="H158" s="13"/>
      <c r="I158" s="14" t="e">
        <f>G171*100/C177</f>
        <v>#DIV/0!</v>
      </c>
      <c r="J158" s="14" t="e">
        <f>G172*100/C177</f>
        <v>#DIV/0!</v>
      </c>
      <c r="K158" s="14" t="e">
        <f>G173*100/C177</f>
        <v>#DIV/0!</v>
      </c>
      <c r="L158" s="15" t="e">
        <f>G174*100/C177</f>
        <v>#DIV/0!</v>
      </c>
      <c r="M158" s="15" t="e">
        <f>G175*100/C177</f>
        <v>#DIV/0!</v>
      </c>
      <c r="N158" s="16" t="e">
        <f>SUM(I158:M158)</f>
        <v>#DIV/0!</v>
      </c>
      <c r="O158" s="17" t="e">
        <f>H176</f>
        <v>#DIV/0!</v>
      </c>
    </row>
    <row r="159" spans="1:15" ht="24" x14ac:dyDescent="0.55000000000000004">
      <c r="A159" s="153" t="s">
        <v>29</v>
      </c>
      <c r="B159" s="154"/>
      <c r="C159" s="154"/>
      <c r="D159" s="154"/>
      <c r="E159" s="154"/>
      <c r="F159" s="154"/>
      <c r="G159" s="154"/>
      <c r="H159" s="154"/>
      <c r="I159" s="10"/>
      <c r="J159" s="10"/>
      <c r="K159" s="10"/>
      <c r="L159" s="10"/>
      <c r="M159" s="11"/>
      <c r="N159" s="16"/>
      <c r="O159" s="17"/>
    </row>
    <row r="160" spans="1:15" ht="24" x14ac:dyDescent="0.55000000000000004">
      <c r="A160" s="12"/>
      <c r="B160" s="13" t="s">
        <v>30</v>
      </c>
      <c r="C160" s="13"/>
      <c r="D160" s="13"/>
      <c r="E160" s="13"/>
      <c r="F160" s="13"/>
      <c r="G160" s="13"/>
      <c r="H160" s="13"/>
      <c r="I160" s="14" t="e">
        <f>I171*100/I177</f>
        <v>#DIV/0!</v>
      </c>
      <c r="J160" s="14" t="e">
        <f>I172*100/I177</f>
        <v>#DIV/0!</v>
      </c>
      <c r="K160" s="14" t="e">
        <f>I173*100/I177</f>
        <v>#DIV/0!</v>
      </c>
      <c r="L160" s="14" t="e">
        <f>I174*100/I177</f>
        <v>#DIV/0!</v>
      </c>
      <c r="M160" s="14" t="e">
        <f>I175*100/I177</f>
        <v>#DIV/0!</v>
      </c>
      <c r="N160" s="16" t="e">
        <f>SUM(I160:M160)</f>
        <v>#DIV/0!</v>
      </c>
      <c r="O160" s="17" t="e">
        <f>J176</f>
        <v>#DIV/0!</v>
      </c>
    </row>
    <row r="161" spans="1:22" ht="24" x14ac:dyDescent="0.55000000000000004">
      <c r="A161" s="12"/>
      <c r="B161" s="13" t="s">
        <v>31</v>
      </c>
      <c r="C161" s="13"/>
      <c r="D161" s="13"/>
      <c r="E161" s="13"/>
      <c r="F161" s="13"/>
      <c r="G161" s="13"/>
      <c r="H161" s="13"/>
      <c r="I161" s="14" t="e">
        <f>K171*100/K177</f>
        <v>#DIV/0!</v>
      </c>
      <c r="J161" s="14" t="e">
        <f>K172*100/K177</f>
        <v>#DIV/0!</v>
      </c>
      <c r="K161" s="14" t="e">
        <f>K173*100/K177</f>
        <v>#DIV/0!</v>
      </c>
      <c r="L161" s="14" t="e">
        <f>K174*100/K177</f>
        <v>#DIV/0!</v>
      </c>
      <c r="M161" s="14" t="e">
        <f>K175*100/K177</f>
        <v>#DIV/0!</v>
      </c>
      <c r="N161" s="16" t="e">
        <f>SUM(I161:M161)</f>
        <v>#DIV/0!</v>
      </c>
      <c r="O161" s="17" t="e">
        <f>L176</f>
        <v>#DIV/0!</v>
      </c>
    </row>
    <row r="162" spans="1:22" ht="24" x14ac:dyDescent="0.55000000000000004">
      <c r="A162" s="12"/>
      <c r="B162" s="13" t="s">
        <v>32</v>
      </c>
      <c r="C162" s="13"/>
      <c r="D162" s="13"/>
      <c r="E162" s="13"/>
      <c r="F162" s="13"/>
      <c r="G162" s="13"/>
      <c r="H162" s="13"/>
      <c r="I162" s="14" t="e">
        <f>M171*100/M177</f>
        <v>#DIV/0!</v>
      </c>
      <c r="J162" s="14" t="e">
        <f>M172*100/M177</f>
        <v>#DIV/0!</v>
      </c>
      <c r="K162" s="14" t="e">
        <f>M173*100/M177</f>
        <v>#DIV/0!</v>
      </c>
      <c r="L162" s="14" t="e">
        <f>M174*100/M177</f>
        <v>#DIV/0!</v>
      </c>
      <c r="M162" s="14" t="e">
        <f>M175*100/M177</f>
        <v>#DIV/0!</v>
      </c>
      <c r="N162" s="16" t="e">
        <f>SUM(I162:M162)</f>
        <v>#DIV/0!</v>
      </c>
      <c r="O162" s="17" t="e">
        <f>N176</f>
        <v>#DIV/0!</v>
      </c>
    </row>
    <row r="163" spans="1:22" ht="24" x14ac:dyDescent="0.55000000000000004">
      <c r="A163" s="153" t="s">
        <v>33</v>
      </c>
      <c r="B163" s="154"/>
      <c r="C163" s="154"/>
      <c r="D163" s="154"/>
      <c r="E163" s="154"/>
      <c r="F163" s="154"/>
      <c r="G163" s="154"/>
      <c r="H163" s="154"/>
      <c r="I163" s="10"/>
      <c r="J163" s="10"/>
      <c r="K163" s="10"/>
      <c r="L163" s="10"/>
      <c r="M163" s="11"/>
      <c r="N163" s="16"/>
      <c r="O163" s="17"/>
    </row>
    <row r="164" spans="1:22" ht="24" x14ac:dyDescent="0.55000000000000004">
      <c r="A164" s="12"/>
      <c r="B164" s="13" t="s">
        <v>34</v>
      </c>
      <c r="C164" s="13"/>
      <c r="D164" s="13"/>
      <c r="E164" s="13"/>
      <c r="F164" s="13"/>
      <c r="G164" s="13"/>
      <c r="H164" s="13"/>
      <c r="I164" s="14" t="e">
        <f>O171*100/O177</f>
        <v>#DIV/0!</v>
      </c>
      <c r="J164" s="14" t="e">
        <f>O172*100/O177</f>
        <v>#DIV/0!</v>
      </c>
      <c r="K164" s="14" t="e">
        <f>O173*100/O177</f>
        <v>#DIV/0!</v>
      </c>
      <c r="L164" s="14" t="e">
        <f>O174*100/O177</f>
        <v>#DIV/0!</v>
      </c>
      <c r="M164" s="14" t="e">
        <f>O175*100/O177</f>
        <v>#DIV/0!</v>
      </c>
      <c r="N164" s="16" t="e">
        <f>SUM(I164:M164)</f>
        <v>#DIV/0!</v>
      </c>
      <c r="O164" s="17" t="e">
        <f>P176</f>
        <v>#DIV/0!</v>
      </c>
    </row>
    <row r="165" spans="1:22" ht="24" x14ac:dyDescent="0.55000000000000004">
      <c r="A165" s="12"/>
      <c r="B165" s="13" t="s">
        <v>35</v>
      </c>
      <c r="C165" s="13"/>
      <c r="D165" s="13"/>
      <c r="E165" s="13"/>
      <c r="F165" s="13"/>
      <c r="G165" s="13"/>
      <c r="H165" s="13"/>
      <c r="I165" s="14" t="e">
        <f>Q171*100/Q177</f>
        <v>#DIV/0!</v>
      </c>
      <c r="J165" s="14" t="e">
        <f>Q172*100/Q177</f>
        <v>#DIV/0!</v>
      </c>
      <c r="K165" s="14" t="e">
        <f>Q173*100/Q177</f>
        <v>#DIV/0!</v>
      </c>
      <c r="L165" s="14" t="e">
        <f>Q174*100/Q177</f>
        <v>#DIV/0!</v>
      </c>
      <c r="M165" s="14" t="e">
        <f>Q175*100/Q177</f>
        <v>#DIV/0!</v>
      </c>
      <c r="N165" s="16" t="e">
        <f>SUM(I165:M165)</f>
        <v>#DIV/0!</v>
      </c>
      <c r="O165" s="17" t="e">
        <f>R176</f>
        <v>#DIV/0!</v>
      </c>
    </row>
    <row r="166" spans="1:22" ht="24" x14ac:dyDescent="0.55000000000000004">
      <c r="A166" s="12"/>
      <c r="B166" s="13" t="s">
        <v>36</v>
      </c>
      <c r="C166" s="13"/>
      <c r="D166" s="13"/>
      <c r="E166" s="13"/>
      <c r="F166" s="13"/>
      <c r="G166" s="13"/>
      <c r="H166" s="13"/>
      <c r="I166" s="14" t="e">
        <f>S171*100/S177</f>
        <v>#DIV/0!</v>
      </c>
      <c r="J166" s="14" t="e">
        <f>S172*100/S177</f>
        <v>#DIV/0!</v>
      </c>
      <c r="K166" s="14" t="e">
        <f>S173*100/S177</f>
        <v>#DIV/0!</v>
      </c>
      <c r="L166" s="14" t="e">
        <f>S174*100/S177</f>
        <v>#DIV/0!</v>
      </c>
      <c r="M166" s="14" t="e">
        <f>S175*100/S177</f>
        <v>#DIV/0!</v>
      </c>
      <c r="N166" s="16" t="e">
        <f>SUM(I166:M166)</f>
        <v>#DIV/0!</v>
      </c>
      <c r="O166" s="17" t="e">
        <f>T176</f>
        <v>#DIV/0!</v>
      </c>
    </row>
    <row r="167" spans="1:22" ht="24" x14ac:dyDescent="0.55000000000000004">
      <c r="A167" s="155" t="s">
        <v>37</v>
      </c>
      <c r="B167" s="156"/>
      <c r="C167" s="156"/>
      <c r="D167" s="156"/>
      <c r="E167" s="156"/>
      <c r="F167" s="156"/>
      <c r="G167" s="156"/>
      <c r="H167" s="156"/>
      <c r="I167" s="14" t="e">
        <f>U171*100/U177</f>
        <v>#DIV/0!</v>
      </c>
      <c r="J167" s="14" t="e">
        <f>U172*100/U177</f>
        <v>#DIV/0!</v>
      </c>
      <c r="K167" s="14" t="e">
        <f>U173*100/U177</f>
        <v>#DIV/0!</v>
      </c>
      <c r="L167" s="14" t="e">
        <f>U174*100/U177</f>
        <v>#DIV/0!</v>
      </c>
      <c r="M167" s="14" t="e">
        <f>U175*100/U177</f>
        <v>#DIV/0!</v>
      </c>
      <c r="N167" s="16" t="e">
        <f>SUM(I167:M167)</f>
        <v>#DIV/0!</v>
      </c>
      <c r="O167" s="17" t="e">
        <f>V176</f>
        <v>#DIV/0!</v>
      </c>
    </row>
    <row r="169" spans="1:22" ht="24" x14ac:dyDescent="0.2">
      <c r="A169" s="134" t="s">
        <v>38</v>
      </c>
      <c r="B169" s="136" t="s">
        <v>39</v>
      </c>
      <c r="C169" s="133" t="s">
        <v>40</v>
      </c>
      <c r="D169" s="133"/>
      <c r="E169" s="133"/>
      <c r="F169" s="133"/>
      <c r="G169" s="133"/>
      <c r="H169" s="133"/>
      <c r="I169" s="133" t="s">
        <v>16</v>
      </c>
      <c r="J169" s="133"/>
      <c r="K169" s="133"/>
      <c r="L169" s="133"/>
      <c r="M169" s="133"/>
      <c r="N169" s="133"/>
      <c r="O169" s="133" t="s">
        <v>17</v>
      </c>
      <c r="P169" s="133"/>
      <c r="Q169" s="133"/>
      <c r="R169" s="133"/>
      <c r="S169" s="133"/>
      <c r="T169" s="133"/>
      <c r="U169" s="133" t="s">
        <v>18</v>
      </c>
      <c r="V169" s="133"/>
    </row>
    <row r="170" spans="1:22" ht="24" x14ac:dyDescent="0.2">
      <c r="A170" s="135"/>
      <c r="B170" s="137"/>
      <c r="C170" s="133">
        <v>1.1000000000000001</v>
      </c>
      <c r="D170" s="133"/>
      <c r="E170" s="133">
        <v>1.2</v>
      </c>
      <c r="F170" s="133"/>
      <c r="G170" s="133">
        <v>1.3</v>
      </c>
      <c r="H170" s="133">
        <v>2.1</v>
      </c>
      <c r="I170" s="133">
        <v>2.1</v>
      </c>
      <c r="J170" s="133">
        <v>2.2000000000000002</v>
      </c>
      <c r="K170" s="133">
        <v>2.2000000000000002</v>
      </c>
      <c r="L170" s="133">
        <v>2.2999999999999998</v>
      </c>
      <c r="M170" s="133">
        <v>2.2999999999999998</v>
      </c>
      <c r="N170" s="133"/>
      <c r="O170" s="133">
        <v>3.1</v>
      </c>
      <c r="P170" s="133"/>
      <c r="Q170" s="133">
        <v>3.2</v>
      </c>
      <c r="R170" s="133"/>
      <c r="S170" s="133">
        <v>3.3</v>
      </c>
      <c r="T170" s="133"/>
      <c r="U170" s="133"/>
      <c r="V170" s="133"/>
    </row>
    <row r="171" spans="1:22" ht="24" x14ac:dyDescent="0.55000000000000004">
      <c r="A171" s="19">
        <v>5</v>
      </c>
      <c r="B171" s="19">
        <v>100</v>
      </c>
      <c r="C171" s="20">
        <f>COUNTIF(C4:C152,5)</f>
        <v>0</v>
      </c>
      <c r="D171" s="21">
        <f>C171*100</f>
        <v>0</v>
      </c>
      <c r="E171" s="20">
        <f>COUNTIF(D4:D152,5)</f>
        <v>0</v>
      </c>
      <c r="F171" s="21">
        <f>E171*100</f>
        <v>0</v>
      </c>
      <c r="G171" s="20">
        <f>COUNTIF(E4:E152,5)</f>
        <v>0</v>
      </c>
      <c r="H171" s="21">
        <f>G171*100</f>
        <v>0</v>
      </c>
      <c r="I171" s="20">
        <f>COUNTIF(F4:F152,5)</f>
        <v>0</v>
      </c>
      <c r="J171" s="21">
        <f>I171*100</f>
        <v>0</v>
      </c>
      <c r="K171" s="20">
        <f>COUNTIF(G4:G152,5)</f>
        <v>0</v>
      </c>
      <c r="L171" s="22">
        <f>K171*100</f>
        <v>0</v>
      </c>
      <c r="M171" s="20">
        <f>COUNTIF(H4:H152,5)</f>
        <v>0</v>
      </c>
      <c r="N171" s="21">
        <f>M171*100</f>
        <v>0</v>
      </c>
      <c r="O171" s="20">
        <f>COUNTIF(I4:I152,5)</f>
        <v>0</v>
      </c>
      <c r="P171" s="21">
        <f>O171*100</f>
        <v>0</v>
      </c>
      <c r="Q171" s="20">
        <f>COUNTIF(J4:J152,5)</f>
        <v>0</v>
      </c>
      <c r="R171" s="21">
        <f>Q171*100</f>
        <v>0</v>
      </c>
      <c r="S171" s="20">
        <f>COUNTIF(K4:K152,5)</f>
        <v>0</v>
      </c>
      <c r="T171" s="21">
        <f>S171*100</f>
        <v>0</v>
      </c>
      <c r="U171" s="20">
        <f>COUNTIF(L4:L152,5)</f>
        <v>0</v>
      </c>
      <c r="V171" s="21">
        <f>U171*100</f>
        <v>0</v>
      </c>
    </row>
    <row r="172" spans="1:22" ht="24" x14ac:dyDescent="0.55000000000000004">
      <c r="A172" s="19">
        <v>4</v>
      </c>
      <c r="B172" s="19">
        <v>80</v>
      </c>
      <c r="C172" s="20">
        <f>COUNTIF(C4:C152,4)</f>
        <v>0</v>
      </c>
      <c r="D172" s="21">
        <f>C172*80</f>
        <v>0</v>
      </c>
      <c r="E172" s="20">
        <f>COUNTIF(D4:D152,4)</f>
        <v>0</v>
      </c>
      <c r="F172" s="21">
        <f>E172*80</f>
        <v>0</v>
      </c>
      <c r="G172" s="20">
        <f>COUNTIF(E4:E152,4)</f>
        <v>0</v>
      </c>
      <c r="H172" s="21">
        <f>G172*80</f>
        <v>0</v>
      </c>
      <c r="I172" s="20">
        <f>COUNTIF(F4:F152,4)</f>
        <v>0</v>
      </c>
      <c r="J172" s="21">
        <f>I172*80</f>
        <v>0</v>
      </c>
      <c r="K172" s="20">
        <f>COUNTIF(G4:G152,4)</f>
        <v>0</v>
      </c>
      <c r="L172" s="22">
        <f>K172*80</f>
        <v>0</v>
      </c>
      <c r="M172" s="20">
        <f>COUNTIF(H4:H152,4)</f>
        <v>0</v>
      </c>
      <c r="N172" s="21">
        <f>M172*80</f>
        <v>0</v>
      </c>
      <c r="O172" s="20">
        <f>COUNTIF(I4:I152,4)</f>
        <v>0</v>
      </c>
      <c r="P172" s="21">
        <f>O172*80</f>
        <v>0</v>
      </c>
      <c r="Q172" s="20">
        <f>COUNTIF(J4:J152,4)</f>
        <v>0</v>
      </c>
      <c r="R172" s="21">
        <f>Q172*80</f>
        <v>0</v>
      </c>
      <c r="S172" s="20">
        <f>COUNTIF(K4:K152,4)</f>
        <v>0</v>
      </c>
      <c r="T172" s="21">
        <f>S172*80</f>
        <v>0</v>
      </c>
      <c r="U172" s="20">
        <f>COUNTIF(L4:L152,4)</f>
        <v>0</v>
      </c>
      <c r="V172" s="21">
        <f>U172*80</f>
        <v>0</v>
      </c>
    </row>
    <row r="173" spans="1:22" ht="24" x14ac:dyDescent="0.55000000000000004">
      <c r="A173" s="19">
        <v>3</v>
      </c>
      <c r="B173" s="19">
        <v>60</v>
      </c>
      <c r="C173" s="20">
        <f>COUNTIF(C4:C152,3)</f>
        <v>0</v>
      </c>
      <c r="D173" s="21">
        <f>C173*60</f>
        <v>0</v>
      </c>
      <c r="E173" s="20">
        <f>COUNTIF(D4:D152,3)</f>
        <v>0</v>
      </c>
      <c r="F173" s="21">
        <f>E173*60</f>
        <v>0</v>
      </c>
      <c r="G173" s="20">
        <f>COUNTIF(E4:E152,3)</f>
        <v>0</v>
      </c>
      <c r="H173" s="21">
        <f>G173*60</f>
        <v>0</v>
      </c>
      <c r="I173" s="20">
        <f>COUNTIF(F4:F152,3)</f>
        <v>0</v>
      </c>
      <c r="J173" s="21">
        <f>I173*60</f>
        <v>0</v>
      </c>
      <c r="K173" s="20">
        <f>COUNTIF(G4:G152,3)</f>
        <v>0</v>
      </c>
      <c r="L173" s="22">
        <f>K173*60</f>
        <v>0</v>
      </c>
      <c r="M173" s="20">
        <f>COUNTIF(H4:H152,3)</f>
        <v>0</v>
      </c>
      <c r="N173" s="21">
        <f>M173*60</f>
        <v>0</v>
      </c>
      <c r="O173" s="20">
        <f>COUNTIF(I4:I152,3)</f>
        <v>0</v>
      </c>
      <c r="P173" s="21">
        <f>O173*60</f>
        <v>0</v>
      </c>
      <c r="Q173" s="20">
        <f>COUNTIF(J4:J152,3)</f>
        <v>0</v>
      </c>
      <c r="R173" s="21">
        <f>Q173*60</f>
        <v>0</v>
      </c>
      <c r="S173" s="20">
        <f>COUNTIF(K4:K152,3)</f>
        <v>0</v>
      </c>
      <c r="T173" s="21">
        <f>S173*60</f>
        <v>0</v>
      </c>
      <c r="U173" s="20">
        <f>COUNTIF(L4:L152,3)</f>
        <v>0</v>
      </c>
      <c r="V173" s="21">
        <f>U173*60</f>
        <v>0</v>
      </c>
    </row>
    <row r="174" spans="1:22" ht="24" x14ac:dyDescent="0.55000000000000004">
      <c r="A174" s="19">
        <v>2</v>
      </c>
      <c r="B174" s="19">
        <v>40</v>
      </c>
      <c r="C174" s="20">
        <f>COUNTIF(C136:C152,2)</f>
        <v>0</v>
      </c>
      <c r="D174" s="21">
        <f>C174*40</f>
        <v>0</v>
      </c>
      <c r="E174" s="20">
        <f>COUNTIF(D136:D152,2)</f>
        <v>0</v>
      </c>
      <c r="F174" s="21">
        <f>E174*40</f>
        <v>0</v>
      </c>
      <c r="G174" s="20">
        <f>COUNTIF(E136:E152,2)</f>
        <v>0</v>
      </c>
      <c r="H174" s="21">
        <f>G174*40</f>
        <v>0</v>
      </c>
      <c r="I174" s="20">
        <f>COUNTIF(F136:F152,2)</f>
        <v>0</v>
      </c>
      <c r="J174" s="21">
        <f>I174*40</f>
        <v>0</v>
      </c>
      <c r="K174" s="20">
        <f>COUNTIF(G136:G152,2)</f>
        <v>0</v>
      </c>
      <c r="L174" s="22">
        <f>K174*40</f>
        <v>0</v>
      </c>
      <c r="M174" s="20">
        <f>COUNTIF(H136:H152,2)</f>
        <v>0</v>
      </c>
      <c r="N174" s="21">
        <f>M174*40</f>
        <v>0</v>
      </c>
      <c r="O174" s="20">
        <f>COUNTIF(I136:I152,2)</f>
        <v>0</v>
      </c>
      <c r="P174" s="21">
        <f>O174*40</f>
        <v>0</v>
      </c>
      <c r="Q174" s="20">
        <f>COUNTIF(J136:J152,2)</f>
        <v>0</v>
      </c>
      <c r="R174" s="21">
        <f>Q174*40</f>
        <v>0</v>
      </c>
      <c r="S174" s="20">
        <f>COUNTIF($K$4:$K$20,2)</f>
        <v>0</v>
      </c>
      <c r="T174" s="21">
        <f>S174*40</f>
        <v>0</v>
      </c>
      <c r="U174" s="20">
        <f>COUNTIF($L$4:$L$20,2)</f>
        <v>0</v>
      </c>
      <c r="V174" s="21">
        <f>U174*40</f>
        <v>0</v>
      </c>
    </row>
    <row r="175" spans="1:22" ht="24" x14ac:dyDescent="0.55000000000000004">
      <c r="A175" s="19">
        <v>1</v>
      </c>
      <c r="B175" s="19">
        <v>20</v>
      </c>
      <c r="C175" s="20">
        <f>COUNTIF(C136:C152,1)</f>
        <v>0</v>
      </c>
      <c r="D175" s="21">
        <f>C175*20</f>
        <v>0</v>
      </c>
      <c r="E175" s="20">
        <f>COUNTIF(D136:D152,1)</f>
        <v>0</v>
      </c>
      <c r="F175" s="21">
        <f>E175*20</f>
        <v>0</v>
      </c>
      <c r="G175" s="20">
        <f>COUNTIF(E136:E152,1)</f>
        <v>0</v>
      </c>
      <c r="H175" s="21">
        <f>G175*20</f>
        <v>0</v>
      </c>
      <c r="I175" s="20">
        <f>COUNTIF(F136:F152,1)</f>
        <v>0</v>
      </c>
      <c r="J175" s="21">
        <f>I175*20</f>
        <v>0</v>
      </c>
      <c r="K175" s="20">
        <f>COUNTIF(G136:G152,1)</f>
        <v>0</v>
      </c>
      <c r="L175" s="22">
        <f>K175*20</f>
        <v>0</v>
      </c>
      <c r="M175" s="20">
        <f>COUNTIF(H136:H152,1)</f>
        <v>0</v>
      </c>
      <c r="N175" s="21">
        <f>M175*20</f>
        <v>0</v>
      </c>
      <c r="O175" s="20">
        <f>COUNTIF(I136:I152,1)</f>
        <v>0</v>
      </c>
      <c r="P175" s="21">
        <f>O175*20</f>
        <v>0</v>
      </c>
      <c r="Q175" s="20">
        <f>COUNTIF(J136:J152,1)</f>
        <v>0</v>
      </c>
      <c r="R175" s="21">
        <f>Q175*20</f>
        <v>0</v>
      </c>
      <c r="S175" s="20">
        <f>COUNTIF($K$4:$K$20,1)</f>
        <v>0</v>
      </c>
      <c r="T175" s="21">
        <f>S175*20</f>
        <v>0</v>
      </c>
      <c r="U175" s="20">
        <f>COUNTIF($L$4:$L$20,1)</f>
        <v>0</v>
      </c>
      <c r="V175" s="21">
        <f>U175*20</f>
        <v>0</v>
      </c>
    </row>
    <row r="176" spans="1:22" ht="24" x14ac:dyDescent="0.55000000000000004">
      <c r="A176" s="19">
        <v>6</v>
      </c>
      <c r="B176" s="19" t="s">
        <v>23</v>
      </c>
      <c r="C176" s="20">
        <f>COUNTIF(C137:C153,6)</f>
        <v>0</v>
      </c>
      <c r="D176" s="21" t="e">
        <f>(C176/C177)*100</f>
        <v>#DIV/0!</v>
      </c>
      <c r="E176" s="20">
        <f>COUNTIF(D136:D152,6)</f>
        <v>0</v>
      </c>
      <c r="F176" s="21" t="e">
        <f>(E176/E177)*100</f>
        <v>#DIV/0!</v>
      </c>
      <c r="G176" s="20">
        <f>COUNTIF(E136:E152,6)</f>
        <v>0</v>
      </c>
      <c r="H176" s="21" t="e">
        <f>(G176/G177)*100</f>
        <v>#DIV/0!</v>
      </c>
      <c r="I176" s="20">
        <f>COUNTIF(F136:F152,6)</f>
        <v>0</v>
      </c>
      <c r="J176" s="21" t="e">
        <f>(I176/I177)*100</f>
        <v>#DIV/0!</v>
      </c>
      <c r="K176" s="20">
        <f>COUNTIF(G136:G152,6)</f>
        <v>0</v>
      </c>
      <c r="L176" s="21" t="e">
        <f>(K176/K177)*100</f>
        <v>#DIV/0!</v>
      </c>
      <c r="M176" s="20">
        <f>COUNTIF(H136:H152,6)</f>
        <v>0</v>
      </c>
      <c r="N176" s="21" t="e">
        <f>(M176/M177)*100</f>
        <v>#DIV/0!</v>
      </c>
      <c r="O176" s="20">
        <f>COUNTIF(I136:I152,6)</f>
        <v>0</v>
      </c>
      <c r="P176" s="21" t="e">
        <f>(O176/O177)*100</f>
        <v>#DIV/0!</v>
      </c>
      <c r="Q176" s="20">
        <f>COUNTIF(J136:J152,6)</f>
        <v>0</v>
      </c>
      <c r="R176" s="21" t="e">
        <f>(Q176/Q177)*100</f>
        <v>#DIV/0!</v>
      </c>
      <c r="S176" s="20">
        <f>COUNTIF(K136:K152,6)</f>
        <v>0</v>
      </c>
      <c r="T176" s="21" t="e">
        <f>(S176/S177)*100</f>
        <v>#DIV/0!</v>
      </c>
      <c r="U176" s="20">
        <f>COUNTIF(L136:L152,6)</f>
        <v>0</v>
      </c>
      <c r="V176" s="21" t="e">
        <f>(U176/U177)*100</f>
        <v>#DIV/0!</v>
      </c>
    </row>
    <row r="177" spans="1:22" ht="24" x14ac:dyDescent="0.55000000000000004">
      <c r="A177" s="6"/>
      <c r="B177" s="23"/>
      <c r="C177" s="24">
        <f>SUM(C171:C176)</f>
        <v>0</v>
      </c>
      <c r="D177" s="25">
        <f>SUM(D171:D175)</f>
        <v>0</v>
      </c>
      <c r="E177" s="24">
        <f>SUM(E171:E176)</f>
        <v>0</v>
      </c>
      <c r="F177" s="25">
        <f>SUM(F171:F175)</f>
        <v>0</v>
      </c>
      <c r="G177" s="24">
        <f>SUM(G171:G176)</f>
        <v>0</v>
      </c>
      <c r="H177" s="25">
        <f t="shared" ref="H177:N177" si="0">SUM(H171:H175)</f>
        <v>0</v>
      </c>
      <c r="I177" s="24">
        <f>SUM(I171:I176)</f>
        <v>0</v>
      </c>
      <c r="J177" s="25">
        <f t="shared" si="0"/>
        <v>0</v>
      </c>
      <c r="K177" s="24">
        <f>SUM(K171:K176)</f>
        <v>0</v>
      </c>
      <c r="L177" s="26">
        <f t="shared" si="0"/>
        <v>0</v>
      </c>
      <c r="M177" s="24">
        <f>SUM(M171:M176)</f>
        <v>0</v>
      </c>
      <c r="N177" s="27">
        <f t="shared" si="0"/>
        <v>0</v>
      </c>
      <c r="O177" s="24">
        <f>SUM(O171:O176)</f>
        <v>0</v>
      </c>
      <c r="P177" s="27">
        <f>SUM(P171:P175)</f>
        <v>0</v>
      </c>
      <c r="Q177" s="24">
        <f>SUM(Q171:Q176)</f>
        <v>0</v>
      </c>
      <c r="R177" s="27">
        <f>SUM(R171:R175)</f>
        <v>0</v>
      </c>
      <c r="S177" s="24">
        <f>SUM(S171:S176)</f>
        <v>0</v>
      </c>
      <c r="T177" s="27">
        <f>SUM(T171:T175)</f>
        <v>0</v>
      </c>
      <c r="U177" s="24">
        <f>SUM(U171:U176)</f>
        <v>0</v>
      </c>
      <c r="V177" s="27">
        <f>SUM(V171:V175)</f>
        <v>0</v>
      </c>
    </row>
    <row r="178" spans="1:22" ht="24" x14ac:dyDescent="0.55000000000000004">
      <c r="A178" s="140" t="s">
        <v>41</v>
      </c>
      <c r="B178" s="141"/>
      <c r="C178" s="142" t="e">
        <f>D177/C177-C176</f>
        <v>#DIV/0!</v>
      </c>
      <c r="D178" s="142"/>
      <c r="E178" s="142" t="e">
        <f>F177/E177-E176</f>
        <v>#DIV/0!</v>
      </c>
      <c r="F178" s="142"/>
      <c r="G178" s="142" t="e">
        <f>H177/G177-G176</f>
        <v>#DIV/0!</v>
      </c>
      <c r="H178" s="142"/>
      <c r="I178" s="142" t="e">
        <f>J177/I177-I176</f>
        <v>#DIV/0!</v>
      </c>
      <c r="J178" s="142"/>
      <c r="K178" s="142" t="e">
        <f>L177/K177-K176</f>
        <v>#DIV/0!</v>
      </c>
      <c r="L178" s="142"/>
      <c r="M178" s="142" t="e">
        <f>N177/M177-M176</f>
        <v>#DIV/0!</v>
      </c>
      <c r="N178" s="142"/>
      <c r="O178" s="142" t="e">
        <f>P177/O177-O176</f>
        <v>#DIV/0!</v>
      </c>
      <c r="P178" s="142"/>
      <c r="Q178" s="142" t="e">
        <f>R177/Q177-Q176</f>
        <v>#DIV/0!</v>
      </c>
      <c r="R178" s="142"/>
      <c r="S178" s="142" t="e">
        <f>T177/S177-S176</f>
        <v>#DIV/0!</v>
      </c>
      <c r="T178" s="142"/>
      <c r="U178" s="142" t="e">
        <f>V177/U177-U176</f>
        <v>#DIV/0!</v>
      </c>
      <c r="V178" s="142"/>
    </row>
    <row r="179" spans="1:22" ht="24" x14ac:dyDescent="0.55000000000000004">
      <c r="A179" s="6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8"/>
      <c r="M179" s="28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27.75" x14ac:dyDescent="0.65">
      <c r="A180" s="138" t="s">
        <v>42</v>
      </c>
      <c r="B180" s="138"/>
      <c r="C180" s="30" t="e">
        <f>SUM(C178:V178)/10</f>
        <v>#DIV/0!</v>
      </c>
      <c r="D180" s="29" t="s">
        <v>43</v>
      </c>
      <c r="E180" s="23"/>
      <c r="F180" s="23"/>
      <c r="G180" s="23"/>
      <c r="H180" s="23"/>
      <c r="I180" s="23"/>
      <c r="J180" s="23"/>
      <c r="K180" s="23"/>
      <c r="L180" s="28"/>
      <c r="M180" s="28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24" x14ac:dyDescent="0.55000000000000004">
      <c r="A181" s="6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8"/>
      <c r="M181" s="28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27.75" x14ac:dyDescent="0.65">
      <c r="A182" s="139" t="s">
        <v>44</v>
      </c>
      <c r="B182" s="139"/>
      <c r="C182" s="31" t="e">
        <f>((COUNTIF(C136:L152,6)/(C149*10)*100))</f>
        <v>#DIV/0!</v>
      </c>
      <c r="D182" s="32" t="s">
        <v>43</v>
      </c>
      <c r="E182" s="23"/>
      <c r="F182" s="23"/>
      <c r="G182" s="23"/>
      <c r="H182" s="23"/>
      <c r="I182" s="23"/>
      <c r="J182" s="23"/>
      <c r="K182" s="23"/>
      <c r="L182" s="28"/>
      <c r="M182" s="28"/>
      <c r="N182" s="6"/>
      <c r="O182" s="6"/>
      <c r="P182" s="6"/>
      <c r="Q182" s="6"/>
      <c r="R182" s="6"/>
      <c r="S182" s="6"/>
      <c r="T182" s="6"/>
      <c r="U182" s="6"/>
      <c r="V182" s="6"/>
    </row>
  </sheetData>
  <mergeCells count="39">
    <mergeCell ref="B169:B170"/>
    <mergeCell ref="C169:H169"/>
    <mergeCell ref="A1:N1"/>
    <mergeCell ref="C2:E2"/>
    <mergeCell ref="F2:H2"/>
    <mergeCell ref="I2:K2"/>
    <mergeCell ref="A153:H153"/>
    <mergeCell ref="I153:M153"/>
    <mergeCell ref="A154:H154"/>
    <mergeCell ref="A155:H155"/>
    <mergeCell ref="A159:H159"/>
    <mergeCell ref="A163:H163"/>
    <mergeCell ref="A167:H167"/>
    <mergeCell ref="I169:N169"/>
    <mergeCell ref="O169:T169"/>
    <mergeCell ref="Q178:R178"/>
    <mergeCell ref="S178:T178"/>
    <mergeCell ref="U169:V170"/>
    <mergeCell ref="I170:J170"/>
    <mergeCell ref="K170:L170"/>
    <mergeCell ref="M170:N170"/>
    <mergeCell ref="O170:P170"/>
    <mergeCell ref="U178:V178"/>
    <mergeCell ref="A180:B180"/>
    <mergeCell ref="A182:B182"/>
    <mergeCell ref="Q170:R170"/>
    <mergeCell ref="S170:T170"/>
    <mergeCell ref="A178:B178"/>
    <mergeCell ref="C178:D178"/>
    <mergeCell ref="E178:F178"/>
    <mergeCell ref="G178:H178"/>
    <mergeCell ref="I178:J178"/>
    <mergeCell ref="K178:L178"/>
    <mergeCell ref="M178:N178"/>
    <mergeCell ref="O178:P178"/>
    <mergeCell ref="C170:D170"/>
    <mergeCell ref="E170:F170"/>
    <mergeCell ref="G170:H170"/>
    <mergeCell ref="A169:A17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52"/>
  <sheetViews>
    <sheetView workbookViewId="0">
      <selection sqref="A1:L1"/>
    </sheetView>
  </sheetViews>
  <sheetFormatPr defaultRowHeight="14.25" x14ac:dyDescent="0.2"/>
  <cols>
    <col min="1" max="2" width="12" customWidth="1"/>
    <col min="3" max="12" width="15.375" customWidth="1"/>
  </cols>
  <sheetData>
    <row r="1" spans="1:12" ht="33" x14ac:dyDescent="0.75">
      <c r="A1" s="157" t="s">
        <v>45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78.75" customHeight="1" x14ac:dyDescent="0.2">
      <c r="A2" s="18" t="s">
        <v>46</v>
      </c>
      <c r="B2" s="18" t="s">
        <v>7</v>
      </c>
      <c r="C2" s="18" t="s">
        <v>47</v>
      </c>
      <c r="D2" s="18" t="s">
        <v>48</v>
      </c>
      <c r="E2" s="18" t="s">
        <v>49</v>
      </c>
      <c r="F2" s="18" t="s">
        <v>50</v>
      </c>
      <c r="G2" s="18" t="s">
        <v>51</v>
      </c>
      <c r="H2" s="18" t="s">
        <v>52</v>
      </c>
      <c r="I2" s="18" t="s">
        <v>53</v>
      </c>
      <c r="J2" s="18" t="s">
        <v>54</v>
      </c>
      <c r="K2" s="18" t="s">
        <v>55</v>
      </c>
      <c r="L2" s="18" t="s">
        <v>56</v>
      </c>
    </row>
    <row r="3" spans="1:12" x14ac:dyDescent="0.2">
      <c r="A3" s="1"/>
      <c r="B3" s="2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">
      <c r="A4" s="1"/>
      <c r="B4" s="2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">
      <c r="A5" s="1"/>
      <c r="B5" s="2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x14ac:dyDescent="0.2">
      <c r="A6" s="1"/>
      <c r="B6" s="2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A7" s="1"/>
      <c r="B7" s="2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">
      <c r="A8" s="1"/>
      <c r="B8" s="2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">
      <c r="A9" s="1"/>
      <c r="B9" s="2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">
      <c r="A10" s="1"/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">
      <c r="A11" s="1"/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x14ac:dyDescent="0.2">
      <c r="A12" s="1"/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2">
      <c r="A13" s="1"/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x14ac:dyDescent="0.2">
      <c r="A14" s="1"/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">
      <c r="A15" s="1"/>
      <c r="B15" s="2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x14ac:dyDescent="0.2">
      <c r="A16" s="1"/>
      <c r="B16" s="2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x14ac:dyDescent="0.2">
      <c r="A17" s="1"/>
      <c r="B17" s="2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x14ac:dyDescent="0.2">
      <c r="A18" s="1"/>
      <c r="B18" s="2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x14ac:dyDescent="0.2">
      <c r="A19" s="1"/>
      <c r="B19" s="2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2">
      <c r="A20" s="1"/>
      <c r="B20" s="2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">
      <c r="A21" s="1"/>
      <c r="B21" s="2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">
      <c r="A22" s="1"/>
      <c r="B22" s="2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">
      <c r="A23" s="1"/>
      <c r="B23" s="2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">
      <c r="A24" s="1"/>
      <c r="B24" s="2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">
      <c r="A25" s="1"/>
      <c r="B25" s="2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">
      <c r="A26" s="1"/>
      <c r="B26" s="2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">
      <c r="A27" s="1"/>
      <c r="B27" s="2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">
      <c r="A28" s="1"/>
      <c r="B28" s="2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">
      <c r="A29" s="1"/>
      <c r="B29" s="2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2">
      <c r="A30" s="1"/>
      <c r="B30" s="2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2">
      <c r="A31" s="1"/>
      <c r="B31" s="2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">
      <c r="A32" s="1"/>
      <c r="B32" s="2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">
      <c r="A33" s="1"/>
      <c r="B33" s="2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">
      <c r="A34" s="1"/>
      <c r="B34" s="2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">
      <c r="A35" s="1"/>
      <c r="B35" s="2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">
      <c r="A36" s="1"/>
      <c r="B36" s="2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">
      <c r="A37" s="1"/>
      <c r="B37" s="2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">
      <c r="A38" s="1"/>
      <c r="B38" s="2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2">
      <c r="A39" s="1"/>
      <c r="B39" s="2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">
      <c r="A40" s="1"/>
      <c r="B40" s="2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">
      <c r="A41" s="1"/>
      <c r="B41" s="2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">
      <c r="A42" s="1"/>
      <c r="B42" s="2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x14ac:dyDescent="0.2">
      <c r="A43" s="1"/>
      <c r="B43" s="2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">
      <c r="A44" s="1"/>
      <c r="B44" s="2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2">
      <c r="A45" s="1"/>
      <c r="B45" s="2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2">
      <c r="A46" s="1"/>
      <c r="B46" s="2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">
      <c r="A47" s="1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">
      <c r="A48" s="1"/>
      <c r="B48" s="2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1"/>
      <c r="B49" s="2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1"/>
      <c r="B50" s="2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1"/>
      <c r="B51" s="2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1"/>
      <c r="B52" s="2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1"/>
      <c r="B53" s="2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1"/>
      <c r="B54" s="2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">
      <c r="A55" s="1"/>
      <c r="B55" s="2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2">
      <c r="A56" s="1"/>
      <c r="B56" s="2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x14ac:dyDescent="0.2">
      <c r="A57" s="1"/>
      <c r="B57" s="2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2">
      <c r="A58" s="1"/>
      <c r="B58" s="2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x14ac:dyDescent="0.2">
      <c r="A59" s="1"/>
      <c r="B59" s="2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x14ac:dyDescent="0.2">
      <c r="A60" s="1"/>
      <c r="B60" s="2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x14ac:dyDescent="0.2">
      <c r="A61" s="1"/>
      <c r="B61" s="2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x14ac:dyDescent="0.2">
      <c r="A62" s="1"/>
      <c r="B62" s="2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x14ac:dyDescent="0.2">
      <c r="A63" s="1"/>
      <c r="B63" s="2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x14ac:dyDescent="0.2">
      <c r="A64" s="1"/>
      <c r="B64" s="2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x14ac:dyDescent="0.2">
      <c r="A65" s="1"/>
      <c r="B65" s="2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x14ac:dyDescent="0.2">
      <c r="A66" s="1"/>
      <c r="B66" s="2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x14ac:dyDescent="0.2">
      <c r="A67" s="1"/>
      <c r="B67" s="2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x14ac:dyDescent="0.2">
      <c r="A68" s="1"/>
      <c r="B68" s="2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x14ac:dyDescent="0.2">
      <c r="A69" s="1"/>
      <c r="B69" s="2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x14ac:dyDescent="0.2">
      <c r="A70" s="1"/>
      <c r="B70" s="2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">
      <c r="A71" s="1"/>
      <c r="B71" s="2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2">
      <c r="A72" s="1"/>
      <c r="B72" s="2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x14ac:dyDescent="0.2">
      <c r="A73" s="1"/>
      <c r="B73" s="2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x14ac:dyDescent="0.2">
      <c r="A74" s="1"/>
      <c r="B74" s="2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x14ac:dyDescent="0.2">
      <c r="A75" s="1"/>
      <c r="B75" s="2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x14ac:dyDescent="0.2">
      <c r="A76" s="1"/>
      <c r="B76" s="2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 x14ac:dyDescent="0.2">
      <c r="A77" s="1"/>
      <c r="B77" s="2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x14ac:dyDescent="0.2">
      <c r="A78" s="1"/>
      <c r="B78" s="2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x14ac:dyDescent="0.2">
      <c r="A79" s="1"/>
      <c r="B79" s="2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x14ac:dyDescent="0.2">
      <c r="A80" s="1"/>
      <c r="B80" s="2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x14ac:dyDescent="0.2">
      <c r="A81" s="1"/>
      <c r="B81" s="2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x14ac:dyDescent="0.2">
      <c r="A82" s="1"/>
      <c r="B82" s="2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x14ac:dyDescent="0.2">
      <c r="A83" s="1"/>
      <c r="B83" s="2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x14ac:dyDescent="0.2">
      <c r="A84" s="1"/>
      <c r="B84" s="2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x14ac:dyDescent="0.2">
      <c r="A85" s="1"/>
      <c r="B85" s="2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x14ac:dyDescent="0.2">
      <c r="A86" s="1"/>
      <c r="B86" s="2"/>
      <c r="C86" s="4"/>
      <c r="D86" s="4"/>
      <c r="E86" s="4"/>
      <c r="F86" s="4"/>
      <c r="G86" s="4"/>
      <c r="H86" s="4"/>
      <c r="I86" s="4"/>
      <c r="J86" s="4"/>
      <c r="K86" s="40"/>
      <c r="L86" s="4"/>
    </row>
    <row r="87" spans="1:12" x14ac:dyDescent="0.2">
      <c r="A87" s="1"/>
      <c r="B87" s="2"/>
      <c r="C87" s="4"/>
      <c r="D87" s="4"/>
      <c r="E87" s="4"/>
      <c r="F87" s="4"/>
      <c r="G87" s="4"/>
      <c r="H87" s="4"/>
      <c r="I87" s="4"/>
      <c r="J87" s="4"/>
      <c r="K87" s="40"/>
      <c r="L87" s="4"/>
    </row>
    <row r="88" spans="1:12" x14ac:dyDescent="0.2">
      <c r="A88" s="1"/>
      <c r="B88" s="2"/>
      <c r="C88" s="4"/>
      <c r="D88" s="4"/>
      <c r="E88" s="4"/>
      <c r="F88" s="4"/>
      <c r="G88" s="4"/>
      <c r="H88" s="4"/>
      <c r="I88" s="4"/>
      <c r="J88" s="4"/>
      <c r="K88" s="40"/>
      <c r="L88" s="4"/>
    </row>
    <row r="89" spans="1:12" x14ac:dyDescent="0.2">
      <c r="A89" s="1"/>
      <c r="B89" s="2"/>
      <c r="C89" s="4"/>
      <c r="D89" s="4"/>
      <c r="E89" s="4"/>
      <c r="F89" s="4"/>
      <c r="G89" s="4"/>
      <c r="H89" s="4"/>
      <c r="I89" s="4"/>
      <c r="J89" s="4"/>
      <c r="K89" s="40"/>
      <c r="L89" s="4"/>
    </row>
    <row r="90" spans="1:12" x14ac:dyDescent="0.2">
      <c r="A90" s="1"/>
      <c r="B90" s="2"/>
      <c r="C90" s="4"/>
      <c r="D90" s="4"/>
      <c r="E90" s="4"/>
      <c r="F90" s="4"/>
      <c r="G90" s="4"/>
      <c r="H90" s="4"/>
      <c r="I90" s="4"/>
      <c r="J90" s="4"/>
      <c r="K90" s="40"/>
      <c r="L90" s="4"/>
    </row>
    <row r="91" spans="1:12" x14ac:dyDescent="0.2">
      <c r="A91" s="1"/>
      <c r="B91" s="2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x14ac:dyDescent="0.2">
      <c r="A92" s="1"/>
      <c r="B92" s="2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x14ac:dyDescent="0.2">
      <c r="A93" s="1"/>
      <c r="B93" s="2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x14ac:dyDescent="0.2">
      <c r="A94" s="1"/>
      <c r="B94" s="2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x14ac:dyDescent="0.2">
      <c r="A95" s="1"/>
      <c r="B95" s="2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x14ac:dyDescent="0.2">
      <c r="A96" s="1"/>
      <c r="B96" s="2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x14ac:dyDescent="0.2">
      <c r="A97" s="1"/>
      <c r="B97" s="2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x14ac:dyDescent="0.2">
      <c r="A98" s="1"/>
      <c r="B98" s="2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x14ac:dyDescent="0.2">
      <c r="A99" s="1"/>
      <c r="B99" s="2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x14ac:dyDescent="0.2">
      <c r="A100" s="1"/>
      <c r="B100" s="2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 x14ac:dyDescent="0.2">
      <c r="A101" s="1"/>
      <c r="B101" s="2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 x14ac:dyDescent="0.2">
      <c r="A102" s="1"/>
      <c r="B102" s="2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 x14ac:dyDescent="0.2">
      <c r="A103" s="1"/>
      <c r="B103" s="2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 x14ac:dyDescent="0.2">
      <c r="A104" s="1"/>
      <c r="B104" s="2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 x14ac:dyDescent="0.2">
      <c r="A105" s="1"/>
      <c r="B105" s="2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 x14ac:dyDescent="0.2">
      <c r="A106" s="1"/>
      <c r="B106" s="2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 x14ac:dyDescent="0.2">
      <c r="A107" s="1"/>
      <c r="B107" s="2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 x14ac:dyDescent="0.2">
      <c r="A108" s="1"/>
      <c r="B108" s="2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 x14ac:dyDescent="0.2">
      <c r="A109" s="1"/>
      <c r="B109" s="2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 x14ac:dyDescent="0.2">
      <c r="A110" s="1"/>
      <c r="B110" s="2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 x14ac:dyDescent="0.2">
      <c r="A111" s="1"/>
      <c r="B111" s="2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 x14ac:dyDescent="0.2">
      <c r="A112" s="1"/>
      <c r="B112" s="2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x14ac:dyDescent="0.2">
      <c r="A113" s="1"/>
      <c r="B113" s="2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 x14ac:dyDescent="0.2">
      <c r="A114" s="1"/>
      <c r="B114" s="2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x14ac:dyDescent="0.2">
      <c r="A115" s="1"/>
      <c r="B115" s="2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x14ac:dyDescent="0.2">
      <c r="A116" s="1"/>
      <c r="B116" s="2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x14ac:dyDescent="0.2">
      <c r="A117" s="1"/>
      <c r="B117" s="2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 x14ac:dyDescent="0.2">
      <c r="A118" s="1"/>
      <c r="B118" s="2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x14ac:dyDescent="0.2">
      <c r="A119" s="1"/>
      <c r="B119" s="2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x14ac:dyDescent="0.2">
      <c r="A120" s="1"/>
      <c r="B120" s="2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 x14ac:dyDescent="0.2">
      <c r="A121" s="1"/>
      <c r="B121" s="2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 x14ac:dyDescent="0.2">
      <c r="A122" s="1"/>
      <c r="B122" s="2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 x14ac:dyDescent="0.2">
      <c r="A123" s="1"/>
      <c r="B123" s="2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 x14ac:dyDescent="0.2">
      <c r="A124" s="1"/>
      <c r="B124" s="2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 x14ac:dyDescent="0.2">
      <c r="A125" s="1"/>
      <c r="B125" s="2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 x14ac:dyDescent="0.2">
      <c r="A126" s="1"/>
      <c r="B126" s="2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 x14ac:dyDescent="0.2">
      <c r="A127" s="1"/>
      <c r="B127" s="2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 x14ac:dyDescent="0.2">
      <c r="A128" s="1"/>
      <c r="B128" s="2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 x14ac:dyDescent="0.2">
      <c r="A129" s="1"/>
      <c r="B129" s="2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1:12" x14ac:dyDescent="0.2">
      <c r="A130" s="1"/>
      <c r="B130" s="2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1:12" x14ac:dyDescent="0.2">
      <c r="A131" s="1"/>
      <c r="B131" s="2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1:12" x14ac:dyDescent="0.2">
      <c r="A132" s="1"/>
      <c r="B132" s="2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 x14ac:dyDescent="0.2">
      <c r="A133" s="1"/>
      <c r="B133" s="2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 x14ac:dyDescent="0.2">
      <c r="A134" s="1"/>
      <c r="B134" s="2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 x14ac:dyDescent="0.2">
      <c r="A135" s="1"/>
      <c r="B135" s="2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2" x14ac:dyDescent="0.2">
      <c r="A136" s="1"/>
      <c r="B136" s="2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1:12" x14ac:dyDescent="0.2">
      <c r="A137" s="1"/>
      <c r="B137" s="2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12" x14ac:dyDescent="0.2">
      <c r="A138" s="1"/>
      <c r="B138" s="2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2" x14ac:dyDescent="0.2">
      <c r="A139" s="1"/>
      <c r="B139" s="2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1:12" x14ac:dyDescent="0.2">
      <c r="A140" s="1"/>
      <c r="B140" s="2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12" x14ac:dyDescent="0.2">
      <c r="A141" s="1"/>
      <c r="B141" s="2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 x14ac:dyDescent="0.2">
      <c r="A142" s="1"/>
      <c r="B142" s="2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 x14ac:dyDescent="0.2">
      <c r="A143" s="1"/>
      <c r="B143" s="2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 x14ac:dyDescent="0.2">
      <c r="A144" s="36"/>
      <c r="B144" s="37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1:12" x14ac:dyDescent="0.2">
      <c r="A145" s="1"/>
      <c r="B145" s="2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1:12" x14ac:dyDescent="0.2">
      <c r="A146" s="1"/>
      <c r="B146" s="2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1:12" x14ac:dyDescent="0.2">
      <c r="A147" s="1"/>
      <c r="B147" s="2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1:12" x14ac:dyDescent="0.2">
      <c r="A148" s="1"/>
      <c r="B148" s="2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1:12" x14ac:dyDescent="0.2">
      <c r="A149" s="1"/>
      <c r="B149" s="2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spans="1:12" x14ac:dyDescent="0.2">
      <c r="A150" s="1"/>
      <c r="B150" s="2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spans="1:12" x14ac:dyDescent="0.2">
      <c r="A151" s="1"/>
      <c r="B151" s="2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1:12" x14ac:dyDescent="0.2">
      <c r="E152" s="38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รายชื่อ</vt:lpstr>
      <vt:lpstr>การประเมิน</vt:lpstr>
      <vt:lpstr>การติดตามผล</vt:lpstr>
      <vt:lpstr>ผลการประเมิน</vt:lpstr>
      <vt:lpstr>ผลการติดตามผล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pc</cp:lastModifiedBy>
  <cp:lastPrinted>2023-03-27T03:07:38Z</cp:lastPrinted>
  <dcterms:created xsi:type="dcterms:W3CDTF">2016-03-30T08:58:42Z</dcterms:created>
  <dcterms:modified xsi:type="dcterms:W3CDTF">2023-03-27T07:35:53Z</dcterms:modified>
</cp:coreProperties>
</file>