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Computer\Desktop\2568\รายงานความก้าวหน้า CMO\"/>
    </mc:Choice>
  </mc:AlternateContent>
  <xr:revisionPtr revIDLastSave="0" documentId="13_ncr:1_{D0817455-EC28-4443-84A0-A3609383750E}" xr6:coauthVersionLast="36" xr6:coauthVersionMax="36" xr10:uidLastSave="{00000000-0000-0000-0000-000000000000}"/>
  <bookViews>
    <workbookView xWindow="0" yWindow="0" windowWidth="12975" windowHeight="11880" activeTab="3" xr2:uid="{00000000-000D-0000-FFFF-FFFF00000000}"/>
  </bookViews>
  <sheets>
    <sheet name="ไตรมาสที่ 1 (ตุลา-ธันวา66)" sheetId="3" r:id="rId1"/>
    <sheet name="ผลการประเมินให้คำปรึกษา" sheetId="2" r:id="rId2"/>
    <sheet name="การถ่ายทอดเทคโนโลยี ไตรมาสที่ 1" sheetId="11" r:id="rId3"/>
    <sheet name="ผลการประเมินถ่ายทอดเทคโนโลยี" sheetId="12" r:id="rId4"/>
  </sheets>
  <calcPr calcId="191029"/>
  <extLst>
    <ext uri="GoogleSheetsCustomDataVersion1">
      <go:sheetsCustomData xmlns:go="http://customooxmlschemas.google.com/" r:id="rId15" roundtripDataSignature="AMtx7milr+GubYa/Eb+P1IHLN1Ok5rlHzg=="/>
    </ext>
  </extLst>
</workbook>
</file>

<file path=xl/calcChain.xml><?xml version="1.0" encoding="utf-8"?>
<calcChain xmlns="http://schemas.openxmlformats.org/spreadsheetml/2006/main">
  <c r="U45" i="2" l="1"/>
  <c r="C38" i="2" l="1"/>
  <c r="S51" i="12" l="1"/>
  <c r="T51" i="12" s="1"/>
  <c r="Q51" i="12"/>
  <c r="R51" i="12" s="1"/>
  <c r="O51" i="12"/>
  <c r="P51" i="12" s="1"/>
  <c r="M51" i="12"/>
  <c r="N51" i="12" s="1"/>
  <c r="K51" i="12"/>
  <c r="L51" i="12" s="1"/>
  <c r="I51" i="12"/>
  <c r="J51" i="12" s="1"/>
  <c r="G51" i="12"/>
  <c r="H51" i="12" s="1"/>
  <c r="E51" i="12"/>
  <c r="F51" i="12" s="1"/>
  <c r="C51" i="12"/>
  <c r="D51" i="12" s="1"/>
  <c r="S50" i="12"/>
  <c r="T50" i="12" s="1"/>
  <c r="Q50" i="12"/>
  <c r="R50" i="12" s="1"/>
  <c r="O50" i="12"/>
  <c r="P50" i="12" s="1"/>
  <c r="M50" i="12"/>
  <c r="N50" i="12" s="1"/>
  <c r="K50" i="12"/>
  <c r="I50" i="12"/>
  <c r="J50" i="12" s="1"/>
  <c r="G50" i="12"/>
  <c r="H50" i="12" s="1"/>
  <c r="E50" i="12"/>
  <c r="C50" i="12"/>
  <c r="D50" i="12" s="1"/>
  <c r="S49" i="12"/>
  <c r="T49" i="12" s="1"/>
  <c r="Q49" i="12"/>
  <c r="R49" i="12" s="1"/>
  <c r="O49" i="12"/>
  <c r="P49" i="12" s="1"/>
  <c r="M49" i="12"/>
  <c r="N49" i="12" s="1"/>
  <c r="K49" i="12"/>
  <c r="L49" i="12" s="1"/>
  <c r="I49" i="12"/>
  <c r="J49" i="12" s="1"/>
  <c r="G49" i="12"/>
  <c r="H49" i="12" s="1"/>
  <c r="E49" i="12"/>
  <c r="F49" i="12" s="1"/>
  <c r="C49" i="12"/>
  <c r="D49" i="12" s="1"/>
  <c r="S48" i="12"/>
  <c r="T48" i="12" s="1"/>
  <c r="Q48" i="12"/>
  <c r="O48" i="12"/>
  <c r="P48" i="12" s="1"/>
  <c r="M48" i="12"/>
  <c r="N48" i="12" s="1"/>
  <c r="K48" i="12"/>
  <c r="I48" i="12"/>
  <c r="G48" i="12"/>
  <c r="H48" i="12" s="1"/>
  <c r="E48" i="12"/>
  <c r="F48" i="12" s="1"/>
  <c r="C48" i="12"/>
  <c r="D48" i="12" s="1"/>
  <c r="S47" i="12"/>
  <c r="T47" i="12" s="1"/>
  <c r="Q47" i="12"/>
  <c r="O47" i="12"/>
  <c r="M47" i="12"/>
  <c r="K47" i="12"/>
  <c r="I47" i="12"/>
  <c r="J47" i="12" s="1"/>
  <c r="G47" i="12"/>
  <c r="H47" i="12" s="1"/>
  <c r="E47" i="12"/>
  <c r="F47" i="12" s="1"/>
  <c r="C47" i="12"/>
  <c r="D47" i="12" s="1"/>
  <c r="D52" i="12" l="1"/>
  <c r="O52" i="12"/>
  <c r="K52" i="12"/>
  <c r="M52" i="12"/>
  <c r="H52" i="12"/>
  <c r="T52" i="12"/>
  <c r="Q52" i="12"/>
  <c r="L47" i="12"/>
  <c r="J48" i="12"/>
  <c r="J52" i="12" s="1"/>
  <c r="F50" i="12"/>
  <c r="F52" i="12" s="1"/>
  <c r="C52" i="12"/>
  <c r="J42" i="12" s="1"/>
  <c r="S52" i="12"/>
  <c r="J35" i="12"/>
  <c r="L41" i="12"/>
  <c r="N47" i="12"/>
  <c r="N52" i="12" s="1"/>
  <c r="L48" i="12"/>
  <c r="E52" i="12"/>
  <c r="P47" i="12"/>
  <c r="P52" i="12" s="1"/>
  <c r="G52" i="12"/>
  <c r="R47" i="12"/>
  <c r="L50" i="12"/>
  <c r="I52" i="12"/>
  <c r="R48" i="12"/>
  <c r="I42" i="12"/>
  <c r="E53" i="12" l="1"/>
  <c r="I40" i="12"/>
  <c r="K36" i="12"/>
  <c r="L35" i="12"/>
  <c r="J41" i="12"/>
  <c r="L37" i="12"/>
  <c r="J40" i="12"/>
  <c r="C53" i="12"/>
  <c r="J36" i="12"/>
  <c r="O53" i="12"/>
  <c r="S53" i="12"/>
  <c r="M53" i="12"/>
  <c r="J39" i="12"/>
  <c r="L44" i="12"/>
  <c r="L36" i="12"/>
  <c r="J37" i="12"/>
  <c r="J44" i="12"/>
  <c r="G53" i="12"/>
  <c r="I43" i="12"/>
  <c r="K41" i="12"/>
  <c r="I35" i="12"/>
  <c r="I39" i="12"/>
  <c r="R52" i="12"/>
  <c r="Q53" i="12" s="1"/>
  <c r="I53" i="12"/>
  <c r="L52" i="12"/>
  <c r="K53" i="12" s="1"/>
  <c r="L43" i="12"/>
  <c r="M40" i="12"/>
  <c r="K43" i="12"/>
  <c r="K40" i="12"/>
  <c r="M36" i="12"/>
  <c r="M39" i="12"/>
  <c r="I36" i="12"/>
  <c r="M42" i="12"/>
  <c r="I37" i="12"/>
  <c r="K35" i="12"/>
  <c r="L42" i="12"/>
  <c r="K39" i="12"/>
  <c r="M44" i="12"/>
  <c r="M35" i="12"/>
  <c r="L39" i="12"/>
  <c r="K44" i="12"/>
  <c r="M41" i="12"/>
  <c r="M37" i="12"/>
  <c r="I41" i="12"/>
  <c r="K37" i="12"/>
  <c r="M43" i="12"/>
  <c r="J43" i="12"/>
  <c r="K42" i="12"/>
  <c r="I44" i="12"/>
  <c r="L40" i="12"/>
  <c r="N43" i="12" l="1"/>
  <c r="N36" i="12"/>
  <c r="N42" i="12"/>
  <c r="N41" i="12"/>
  <c r="U53" i="12"/>
  <c r="N40" i="12"/>
  <c r="N35" i="12"/>
  <c r="N39" i="12"/>
  <c r="N37" i="12"/>
  <c r="N44" i="12"/>
  <c r="U42" i="2" l="1"/>
  <c r="V42" i="2" s="1"/>
  <c r="S42" i="2"/>
  <c r="T42" i="2" s="1"/>
  <c r="Q42" i="2"/>
  <c r="R42" i="2" s="1"/>
  <c r="O42" i="2"/>
  <c r="P42" i="2" s="1"/>
  <c r="M42" i="2"/>
  <c r="K42" i="2"/>
  <c r="L42" i="2" s="1"/>
  <c r="I42" i="2"/>
  <c r="G42" i="2"/>
  <c r="E42" i="2"/>
  <c r="F42" i="2" s="1"/>
  <c r="C42" i="2"/>
  <c r="D42" i="2" s="1"/>
  <c r="U41" i="2"/>
  <c r="V41" i="2" s="1"/>
  <c r="S41" i="2"/>
  <c r="T41" i="2" s="1"/>
  <c r="Q41" i="2"/>
  <c r="O41" i="2"/>
  <c r="P41" i="2" s="1"/>
  <c r="M41" i="2"/>
  <c r="N41" i="2" s="1"/>
  <c r="K41" i="2"/>
  <c r="I41" i="2"/>
  <c r="J41" i="2" s="1"/>
  <c r="G41" i="2"/>
  <c r="H41" i="2" s="1"/>
  <c r="E41" i="2"/>
  <c r="C41" i="2"/>
  <c r="D41" i="2" s="1"/>
  <c r="U40" i="2"/>
  <c r="V40" i="2" s="1"/>
  <c r="S40" i="2"/>
  <c r="T40" i="2" s="1"/>
  <c r="Q40" i="2"/>
  <c r="R40" i="2" s="1"/>
  <c r="O40" i="2"/>
  <c r="P40" i="2" s="1"/>
  <c r="M40" i="2"/>
  <c r="N40" i="2" s="1"/>
  <c r="K40" i="2"/>
  <c r="I40" i="2"/>
  <c r="J40" i="2" s="1"/>
  <c r="G40" i="2"/>
  <c r="H40" i="2" s="1"/>
  <c r="E40" i="2"/>
  <c r="C40" i="2"/>
  <c r="D40" i="2" s="1"/>
  <c r="U39" i="2"/>
  <c r="V39" i="2" s="1"/>
  <c r="S39" i="2"/>
  <c r="T39" i="2" s="1"/>
  <c r="Q39" i="2"/>
  <c r="R39" i="2" s="1"/>
  <c r="O39" i="2"/>
  <c r="P39" i="2" s="1"/>
  <c r="M39" i="2"/>
  <c r="N39" i="2" s="1"/>
  <c r="K39" i="2"/>
  <c r="I39" i="2"/>
  <c r="G39" i="2"/>
  <c r="H39" i="2" s="1"/>
  <c r="E39" i="2"/>
  <c r="C39" i="2"/>
  <c r="U38" i="2"/>
  <c r="V38" i="2" s="1"/>
  <c r="S38" i="2"/>
  <c r="T38" i="2" s="1"/>
  <c r="Q38" i="2"/>
  <c r="O38" i="2"/>
  <c r="M38" i="2"/>
  <c r="K38" i="2"/>
  <c r="I38" i="2"/>
  <c r="J38" i="2" s="1"/>
  <c r="G38" i="2"/>
  <c r="E38" i="2"/>
  <c r="F38" i="2" s="1"/>
  <c r="D38" i="2"/>
  <c r="M43" i="2" l="1"/>
  <c r="J29" i="2" s="1"/>
  <c r="T43" i="2"/>
  <c r="G43" i="2"/>
  <c r="Q43" i="2"/>
  <c r="K32" i="2" s="1"/>
  <c r="V43" i="2"/>
  <c r="C43" i="2"/>
  <c r="J23" i="2" s="1"/>
  <c r="H38" i="2"/>
  <c r="L41" i="2"/>
  <c r="E43" i="2"/>
  <c r="U43" i="2"/>
  <c r="F39" i="2"/>
  <c r="J42" i="2"/>
  <c r="S43" i="2"/>
  <c r="D39" i="2"/>
  <c r="D43" i="2" s="1"/>
  <c r="H42" i="2"/>
  <c r="L38" i="2"/>
  <c r="I43" i="2"/>
  <c r="M27" i="2" s="1"/>
  <c r="N38" i="2"/>
  <c r="N42" i="2"/>
  <c r="R38" i="2"/>
  <c r="F41" i="2"/>
  <c r="F40" i="2"/>
  <c r="O43" i="2"/>
  <c r="I31" i="2" s="1"/>
  <c r="L40" i="2"/>
  <c r="R41" i="2"/>
  <c r="P38" i="2"/>
  <c r="P43" i="2" s="1"/>
  <c r="O44" i="2" s="1"/>
  <c r="J39" i="2"/>
  <c r="K43" i="2"/>
  <c r="M28" i="2" s="1"/>
  <c r="L39" i="2"/>
  <c r="I25" i="2" l="1"/>
  <c r="S44" i="2"/>
  <c r="M31" i="2"/>
  <c r="L32" i="2"/>
  <c r="J33" i="2"/>
  <c r="K29" i="2"/>
  <c r="I29" i="2"/>
  <c r="L29" i="2"/>
  <c r="M29" i="2"/>
  <c r="M24" i="2"/>
  <c r="K31" i="2"/>
  <c r="J43" i="2"/>
  <c r="I44" i="2" s="1"/>
  <c r="F43" i="2"/>
  <c r="E44" i="2" s="1"/>
  <c r="I28" i="2"/>
  <c r="R43" i="2"/>
  <c r="Q44" i="2" s="1"/>
  <c r="M32" i="2"/>
  <c r="U44" i="2"/>
  <c r="I32" i="2"/>
  <c r="J32" i="2"/>
  <c r="L33" i="2"/>
  <c r="K28" i="2"/>
  <c r="M23" i="2"/>
  <c r="K23" i="2"/>
  <c r="L23" i="2"/>
  <c r="L25" i="2"/>
  <c r="K25" i="2"/>
  <c r="M34" i="2"/>
  <c r="J34" i="2"/>
  <c r="I34" i="2"/>
  <c r="L34" i="2"/>
  <c r="N43" i="2"/>
  <c r="M44" i="2" s="1"/>
  <c r="M25" i="2"/>
  <c r="I23" i="2"/>
  <c r="I27" i="2"/>
  <c r="K27" i="2"/>
  <c r="L27" i="2"/>
  <c r="C44" i="2"/>
  <c r="J25" i="2"/>
  <c r="J28" i="2"/>
  <c r="I24" i="2"/>
  <c r="K34" i="2"/>
  <c r="I33" i="2"/>
  <c r="M33" i="2"/>
  <c r="K33" i="2"/>
  <c r="J31" i="2"/>
  <c r="L31" i="2"/>
  <c r="J27" i="2"/>
  <c r="K24" i="2"/>
  <c r="L28" i="2"/>
  <c r="L43" i="2"/>
  <c r="K44" i="2" s="1"/>
  <c r="H43" i="2"/>
  <c r="G44" i="2" s="1"/>
  <c r="J24" i="2"/>
  <c r="L24" i="2"/>
  <c r="N23" i="2" l="1"/>
  <c r="N31" i="2"/>
  <c r="N29" i="2"/>
  <c r="N28" i="2"/>
  <c r="N25" i="2"/>
  <c r="N32" i="2"/>
  <c r="N27" i="2"/>
  <c r="N33" i="2"/>
  <c r="N24" i="2"/>
  <c r="N34" i="2"/>
</calcChain>
</file>

<file path=xl/sharedStrings.xml><?xml version="1.0" encoding="utf-8"?>
<sst xmlns="http://schemas.openxmlformats.org/spreadsheetml/2006/main" count="359" uniqueCount="255">
  <si>
    <t>ที่</t>
  </si>
  <si>
    <t>วันที่</t>
  </si>
  <si>
    <t>id_Personal</t>
  </si>
  <si>
    <t>คำนำหน้า</t>
  </si>
  <si>
    <t>ชื่อ</t>
  </si>
  <si>
    <t>นามสกุล</t>
  </si>
  <si>
    <t>ที่อยู่</t>
  </si>
  <si>
    <t>หมายเลขโทรศัพท์</t>
  </si>
  <si>
    <t>อีเมล</t>
  </si>
  <si>
    <t>การให้บริการ</t>
  </si>
  <si>
    <t>เรื่องที่ให้บริการ</t>
  </si>
  <si>
    <t>ผู้เชี่ยวชาญ</t>
  </si>
  <si>
    <t>Zoom/Meet</t>
  </si>
  <si>
    <t>Walk in</t>
  </si>
  <si>
    <t>คำปรึกษา</t>
  </si>
  <si>
    <t>ทดลองสูตร</t>
  </si>
  <si>
    <t>นาย</t>
  </si>
  <si>
    <t>ไม่ระบุ</t>
  </si>
  <si>
    <t>นางสาว</t>
  </si>
  <si>
    <t>นาง</t>
  </si>
  <si>
    <t>ผศ.ดร.ณัฏยา คนซื่อ</t>
  </si>
  <si>
    <t xml:space="preserve"> </t>
  </si>
  <si>
    <t>IDProject</t>
  </si>
  <si>
    <t>IDPersonal</t>
  </si>
  <si>
    <t>1.ขั้นตอนการให้บริการ</t>
  </si>
  <si>
    <t>2.เจ้าหน้าที่ผู้ให้บริการ</t>
  </si>
  <si>
    <t>3.ด้านข้อมูล</t>
  </si>
  <si>
    <t>4.ภาพรวมความพึงพอใจในการให้บริการ</t>
  </si>
  <si>
    <t>5.ท่านคาดว่าสามารถนำความรู้ไปใช้ประโยชน์ได้หรือไม่</t>
  </si>
  <si>
    <t>6.การนำไปใช้ประโยชน์ในลักษณะ</t>
  </si>
  <si>
    <t>7.ท่านมีความ "ไม่พึงพอใจ" ในการให้บริการคำปรึกษา/ถ่ายทอดเทคโนโลยีหรือไม่</t>
  </si>
  <si>
    <t>8. ท่านมีความไม่พึงพอใจต่อการให้บริการคำปรึกษา/ถ่ายทอดเทคโนโลยีในเรื่องใด กรุณาระบุ</t>
  </si>
  <si>
    <t>9. หากมีโอกาส ท่านจะกลับมาใช้บริการคำปรึกษา/ถ่ายทอดเทคโนโลยี หรือไม่</t>
  </si>
  <si>
    <t>10. หากมีโอกาสท่านจะบอกต่อหรือแนะนำให้ผู้อื่นมาใช้บริการคำปรึกษา/ถ่ายทอดเทคโนโลยี หรือไม่</t>
  </si>
  <si>
    <t>รายละเอียดผลการประเมิน</t>
  </si>
  <si>
    <t>คิดเป็นร้อยละ</t>
  </si>
  <si>
    <t>ข้อมูลวัดความพึงพอใจ</t>
  </si>
  <si>
    <t>1. ด้านกระบวนการ ขั้นตอนการให้บริการ</t>
  </si>
  <si>
    <t>1.1 มีช่องทางการให้บริการที่หลากหลาย</t>
  </si>
  <si>
    <t>1.2 การให้บริการขั้นตอน ไม่ยุ่งยาก ซับซ้อน</t>
  </si>
  <si>
    <t>1.3 การให้บริการมีความสะดวก รวดเร็ว</t>
  </si>
  <si>
    <t>2. เจ้าหน้าที่ผู้ให้บริการ</t>
  </si>
  <si>
    <t>2.1 ให้บริการด้วยความสุภาพ เต็มใจ ยินดี</t>
  </si>
  <si>
    <t>2.2 ให้บริการด้วยความสะดวก รวดเร็ว</t>
  </si>
  <si>
    <t>2.3 ให้บริการตอบข้อซักถามปัญหาได้น่าเชื่อถือ</t>
  </si>
  <si>
    <t>3. ด้านข้อมูล</t>
  </si>
  <si>
    <t>ด้านข้อมูล</t>
  </si>
  <si>
    <t>3.1 ได้รับความรู้เพิ่มขึ้น</t>
  </si>
  <si>
    <t>3.2 ข้อมูลมีความถูกต้องตรงความต้องการ</t>
  </si>
  <si>
    <t>3.3 ข้อมูลที่ได้รับมีประโยชน์</t>
  </si>
  <si>
    <t>4. ภาพรวมความพึงพอใจในการให้บริการ</t>
  </si>
  <si>
    <t>ภาพรวมความพึงพอใจในการให้บริการ</t>
  </si>
  <si>
    <t>ระดับความ พึงพอใจ</t>
  </si>
  <si>
    <t>%ระดับความพึง
พอใจ</t>
  </si>
  <si>
    <t>% ความพึงพอใจ</t>
  </si>
  <si>
    <t>รายชื่อผู้เข้ารับบริการ แผนงาน การให้บริการข้อมูลและคำปรึกษาข้อมูล (5532)</t>
  </si>
  <si>
    <t>1 ชื่อ</t>
  </si>
  <si>
    <t>2 อายุ</t>
  </si>
  <si>
    <t>3 ที่อยู่</t>
  </si>
  <si>
    <t>นำไปใช้ประโยชน์</t>
  </si>
  <si>
    <t>ข้อมูลการประเมินความพึงพอใจผู้เข้าร่วมฝึกอบรมภายใต้โครงการคลินิกเทคโนโลยี</t>
  </si>
  <si>
    <t>ขั้นตอนการให้บริการ</t>
  </si>
  <si>
    <t>วิทยากร/เจ้าหน้าที่</t>
  </si>
  <si>
    <t>สิ่งอำนวยความสะดวก</t>
  </si>
  <si>
    <t>การนำความรู้ไปใช้ประโยชน์</t>
  </si>
  <si>
    <t>ความเหมาะสมของเนื้อหา</t>
  </si>
  <si>
    <t>ความเหมาะสมของวิทยากร</t>
  </si>
  <si>
    <t>ระยะเวลาการอบรม</t>
  </si>
  <si>
    <t>ช่วงเวลาที่จัดอบรม</t>
  </si>
  <si>
    <t>ความคุ้มค่า/ประโยชน์ที่ได้รับ</t>
  </si>
  <si>
    <t>คาดว่ารายได้เพิ่มขึ้น</t>
  </si>
  <si>
    <t>1. มีขั้นตอนการให้บริการ เช่น การแจ้งให้ทราบก่อนอบรม การประสานงานและให้ข้อมูล ทำให้ท่านได้รับความสะดวกแค่ไหน</t>
  </si>
  <si>
    <t>2. วิทยากร เจ้าหน้าที่ให้บริการด้วยความยิ้มแย้มแจ่มใส เป็นกันเอง</t>
  </si>
  <si>
    <t>3. สถานที่อบรม อาหาร เครื่องโสตฯ เอกสารอบรม มีพร้อมในการอบรม</t>
  </si>
  <si>
    <t>ข้อมูลเพื่อการปรับปรุงหลักสูตร</t>
  </si>
  <si>
    <t>4. ความรู้ที่ได้รับสามารถนำไปใช้ประโยชน์ เช่น ประกอบอาชีพ หรือใช้ในชีวิตประจำวันได้มากน้อยแค่ไหน</t>
  </si>
  <si>
    <t>5. เนื้อหาที่วิทยากรสอนท่านสามารถเข้าใจได้น้อยแค่ไหน</t>
  </si>
  <si>
    <t>6. วิทยากรถ่ายทอดความรู้ ทำให้ท่านเข้าใจและได้รับความรู้เพิ่มขึ้น</t>
  </si>
  <si>
    <t>7. เวลาการอบรมเหมาะสมหรือไม่</t>
  </si>
  <si>
    <t xml:space="preserve">    ระดับความ   พึงพอใจ</t>
  </si>
  <si>
    <t>%ระดับความพึงพอใจ</t>
  </si>
  <si>
    <t>ระยะเวลาอบรม</t>
  </si>
  <si>
    <r>
      <t>8. ช่วงเวลาของการจัดการอบรมมีความเหมาะสม</t>
    </r>
    <r>
      <rPr>
        <sz val="14"/>
        <rFont val="TH SarabunPSK"/>
        <family val="2"/>
      </rPr>
      <t xml:space="preserve"> ( วัน/เดือน/ฤดูที่อบรม)</t>
    </r>
  </si>
  <si>
    <r>
      <t>9. ความคุ้มค่าหรือประโยชน์ที่ได้รับเมื่อเทียบกับเวลาและค่าใช้จ่าย</t>
    </r>
    <r>
      <rPr>
        <sz val="14"/>
        <rFont val="TH SarabunPSK"/>
        <family val="2"/>
      </rPr>
      <t>(ประโยชน์ที่ได้รับมากกว่าเวลาและค่าใช้จ่ายที่เสียไป)</t>
    </r>
  </si>
  <si>
    <t>เทคโนโลยี</t>
  </si>
  <si>
    <t>การพัฒนาและแปรรูปผลิตภัณฑ์</t>
  </si>
  <si>
    <t>การพัฒนาและออกแบบบรรจุภัณฑ์</t>
  </si>
  <si>
    <t>การจัดการหลังการเก็บเกี่ยวและโลจิสติกส์</t>
  </si>
  <si>
    <t>งานวิจัย</t>
  </si>
  <si>
    <t>การจัดตั้งโรงงานและการขอ อย.และการขอมาตรฐาน</t>
  </si>
  <si>
    <t>1 (opc.)</t>
  </si>
  <si>
    <t>4.โทรศัพท์</t>
  </si>
  <si>
    <t>5. อาชีพหลัก</t>
  </si>
  <si>
    <t>6.ระดับการศึกษาสูงสุด</t>
  </si>
  <si>
    <t>7.รายได้ต่อเดือน*</t>
  </si>
  <si>
    <t>8.ทราบข่าวจาก*</t>
  </si>
  <si>
    <t>9.ท่านเคยผ่านอบรม*</t>
  </si>
  <si>
    <t>10.ลงทะเบียนคนจน*</t>
  </si>
  <si>
    <t xml:space="preserve">ID Personal </t>
  </si>
  <si>
    <t>25.10.67</t>
  </si>
  <si>
    <t>พชร</t>
  </si>
  <si>
    <t>เสถียรวิจิตร</t>
  </si>
  <si>
    <t>นายพชร เสถียรวิจิตร</t>
  </si>
  <si>
    <t>160 ถนนวิภาวดีรังสิต แขวงรัชดาภิเษก เขตดินแดง กทม.10400</t>
  </si>
  <si>
    <t>09 0925 5556</t>
  </si>
  <si>
    <t xml:space="preserve">pojchara.s@gmail.com
</t>
  </si>
  <si>
    <t>บริการคำปรึกษาแนวทางการพัฒนาผลิตภัณฑ์น้ำเงี้ยวและข้าวซอยไก่รีทอร์ท (เทศบาลตำบลนางแล)</t>
  </si>
  <si>
    <t>จุฑามาศ</t>
  </si>
  <si>
    <t>บุญศรี</t>
  </si>
  <si>
    <t>นางจุฑามาศ บุญศรี</t>
  </si>
  <si>
    <t xml:space="preserve">84 ม.3 ต.นางแล อ.เมือง จ.เชียงราย
</t>
  </si>
  <si>
    <t>06 5020 2929</t>
  </si>
  <si>
    <t>jutamaskhuanpet@gmail.com</t>
  </si>
  <si>
    <t>สิริวิชญ์</t>
  </si>
  <si>
    <t>ธรรมวิชชาภัทร์</t>
  </si>
  <si>
    <t>นายสิริวิชญ์ ธรรมวิชชาภัทร์</t>
  </si>
  <si>
    <t>05.11.67</t>
  </si>
  <si>
    <t>ชาคริต</t>
  </si>
  <si>
    <t>เซลามัน</t>
  </si>
  <si>
    <t>นายชาคริต เซลามัน</t>
  </si>
  <si>
    <t>มหาวิทยาลัยแม่ฟ้าหลวง</t>
  </si>
  <si>
    <t>การพัฒนาบรรจุภัณฑ์ผลิตภัณฑ์เครื่องเทศปรุงรส "Svadiest"</t>
  </si>
  <si>
    <t>ผศ.ดร.วิรงรอง ทองดีสุนทร</t>
  </si>
  <si>
    <t>พลอยไพลิน</t>
  </si>
  <si>
    <t>คำภิระแปง</t>
  </si>
  <si>
    <t>นางสาวพลอยไพลิน คำภิระแปง</t>
  </si>
  <si>
    <t>กัลยกร</t>
  </si>
  <si>
    <t>มิสักขะ</t>
  </si>
  <si>
    <t>นางสาวกัลยกร มิสักขะ</t>
  </si>
  <si>
    <t>13.11.67</t>
  </si>
  <si>
    <t>เฉลิมขันม์</t>
  </si>
  <si>
    <t>สุภาวรรณ์</t>
  </si>
  <si>
    <t>นางเฉลิมขันม์ สุภาวรรณ์</t>
  </si>
  <si>
    <t>395/2 ม.21 ถนน สันติราชภูส ต.รอบเวียง อ.เมือง เชียงราย 57000</t>
  </si>
  <si>
    <t>08 9192 1421</t>
  </si>
  <si>
    <t>huisha2015@gmail.com</t>
  </si>
  <si>
    <t>การบริการให้คำปรึกษาเกี่ยวการยืดอายุอาหารด้วยรีทอร์ท</t>
  </si>
  <si>
    <t>ธรรมชาติ</t>
  </si>
  <si>
    <t>หอมนาน</t>
  </si>
  <si>
    <t>นางสาวธรรมชาติ หอมนาน</t>
  </si>
  <si>
    <t>50 ซ.สันป่าหนาด ต.รอบเวียง อ.เมือง จ.เชียงราย 57000 
(ร้านน้ำเงี้ยวป้านวล)</t>
  </si>
  <si>
    <t>09 0653 9932</t>
  </si>
  <si>
    <t>thammachat.shin137@gmail.com</t>
  </si>
  <si>
    <t>08.11.67</t>
  </si>
  <si>
    <t>ขวัญหทัย</t>
  </si>
  <si>
    <t>ใจอักษร</t>
  </si>
  <si>
    <t>ขวัญหทัย ใจอักษร</t>
  </si>
  <si>
    <t>237 หมู่ 9 ตำบล รอบเวียง อำเภอ เมือง จังหวัด เชียงราย</t>
  </si>
  <si>
    <t>09 324 5983</t>
  </si>
  <si>
    <t>การทดลองแปรรูปลูกชิ้นทอดด้วยหม้อทอดสุญญากาศ</t>
  </si>
  <si>
    <t>พี่ขวัญ</t>
  </si>
  <si>
    <t>28.11.67</t>
  </si>
  <si>
    <t>จิตติพร</t>
  </si>
  <si>
    <t>ทวียศ</t>
  </si>
  <si>
    <t>นางสาวจิตติพร ทวียศ</t>
  </si>
  <si>
    <t>บริษัทมีวนา จำกัด</t>
  </si>
  <si>
    <t>บริการให้คำปรึกษาเกี่ยวกับการบำบัดน้ำเสีย</t>
  </si>
  <si>
    <t>ผศ.ดร.ไกรลักษณ์ ฟักแก้ว
นายเอกพันธ์ ยะนันท์</t>
  </si>
  <si>
    <t>คธาวุฒิ</t>
  </si>
  <si>
    <t>สุวิทชาญวรกุล</t>
  </si>
  <si>
    <t>นายคธาวุฒิ สุวิทชาญวรกุล</t>
  </si>
  <si>
    <t>ดำรงพล</t>
  </si>
  <si>
    <t>ดุมไม้</t>
  </si>
  <si>
    <t>นายดำรงพล ดุมไม้</t>
  </si>
  <si>
    <t>พิภัช</t>
  </si>
  <si>
    <t>เดชนาลักษณ์</t>
  </si>
  <si>
    <t>นายพิภัช เดชนาลักษณ์</t>
  </si>
  <si>
    <t>06.12.67</t>
  </si>
  <si>
    <t>ศิวตา</t>
  </si>
  <si>
    <t>เตชะเนตร</t>
  </si>
  <si>
    <t>นางศิวตา เตชะเนตร</t>
  </si>
  <si>
    <t>103 ม.8 ต.จอมหมอกแก้ว อ.แม่ลาว จ.เชียงราย 57250</t>
  </si>
  <si>
    <t>09 1069 5915</t>
  </si>
  <si>
    <t>siwatra9478@gmail.com</t>
  </si>
  <si>
    <t>การแปรรูปกาแฟน้ำอ้อยHPP</t>
  </si>
  <si>
    <t>ผศ.ดร.พันธ์สิริ สุทธิลักษณ์</t>
  </si>
  <si>
    <t>ฉัตรไฉไล</t>
  </si>
  <si>
    <t>วรวิทย์ปกรณ์</t>
  </si>
  <si>
    <t>นางฉัตรไฉไล วรวิทย์ปกรณ์</t>
  </si>
  <si>
    <t>341 หมู่ 7 บ้านศรีวังมูล ซอย 2 ต.บัวสลี อำเภอแม่ลาว 
จ.เชียงราย 57250</t>
  </si>
  <si>
    <t>09 1858 3371</t>
  </si>
  <si>
    <t>chadchailai3371@gmail.com</t>
  </si>
  <si>
    <t>นางสาวยุภาพร</t>
  </si>
  <si>
    <t>แสงศรีจันทร์</t>
  </si>
  <si>
    <t>นางสาวยุภาพร แสงศรีจันทร์</t>
  </si>
  <si>
    <t>บริษัทมีวนา 2 จังหวัดเชียงราย</t>
  </si>
  <si>
    <t>นายคธาวุฒิ</t>
  </si>
  <si>
    <t>นายพิภัช</t>
  </si>
  <si>
    <t>นางสมบุญ</t>
  </si>
  <si>
    <t>อภิวงษา</t>
  </si>
  <si>
    <t>นางสมบุญ อภิวงษา</t>
  </si>
  <si>
    <t>นายจักรกริช</t>
  </si>
  <si>
    <t>แสนอุ่นเรือน</t>
  </si>
  <si>
    <t>นายจักรกริช แสนอุ่นเรือน</t>
  </si>
  <si>
    <t>นายดำรงพล</t>
  </si>
  <si>
    <t>นางสาวจันทร์ฉาย</t>
  </si>
  <si>
    <t>บูรณะพันธ์</t>
  </si>
  <si>
    <t>นางสาวจันทร์ฉาย บูรณะพันธ์</t>
  </si>
  <si>
    <t>นายดุษิต จิตรสุข</t>
  </si>
  <si>
    <t>แก้วสอาด</t>
  </si>
  <si>
    <t>นายดุษิต จิตรสุข แก้วสอาด</t>
  </si>
  <si>
    <t>นายพิชัย</t>
  </si>
  <si>
    <t>สำโรงแสง</t>
  </si>
  <si>
    <t>นายพิชัย สำโรงแสง</t>
  </si>
  <si>
    <t>นายปุณณภพ</t>
  </si>
  <si>
    <t>ตันแก้ว</t>
  </si>
  <si>
    <t>นายปุณณภพ ตันแก้ว</t>
  </si>
  <si>
    <t>นายธีรพงษ์</t>
  </si>
  <si>
    <t>อุตรศักดิ์</t>
  </si>
  <si>
    <t>นายธีรพงษ์ อุตรศักดิ์</t>
  </si>
  <si>
    <t>นายภูมิศักดิ์</t>
  </si>
  <si>
    <t>พิสัยเลิศ</t>
  </si>
  <si>
    <t>นายภูมิศักดิ์ พิสัยเลิศ</t>
  </si>
  <si>
    <t>นายนิพลรัตน์</t>
  </si>
  <si>
    <t>จันต๊ะนาเขต</t>
  </si>
  <si>
    <t>นายนิพลรัตน์ จันต๊ะนาเขต</t>
  </si>
  <si>
    <t>นายศุภฤกษ์</t>
  </si>
  <si>
    <t>โสภนราพงษ์</t>
  </si>
  <si>
    <t>นายศุภฤกษ์ โสภนราพงษ์</t>
  </si>
  <si>
    <t>นายสมบัติ</t>
  </si>
  <si>
    <t>ซอไก่</t>
  </si>
  <si>
    <t>นายสมบัติ ซอไก่</t>
  </si>
  <si>
    <t>นายอนุพงษ์</t>
  </si>
  <si>
    <t>ทาระศักดิ์</t>
  </si>
  <si>
    <t>นายอนุพงษ์ ทาระศักดิ์</t>
  </si>
  <si>
    <t>นายเอกลักษณ์</t>
  </si>
  <si>
    <t>นายเอกลักษณ์ จันต๊ะนาเขต</t>
  </si>
  <si>
    <t>นายต่อตระกูล</t>
  </si>
  <si>
    <t>ปงคำลือ</t>
  </si>
  <si>
    <t>นายต่อตระกูล ปงคำลือ</t>
  </si>
  <si>
    <t>นางสาวพัชรินทร์</t>
  </si>
  <si>
    <t>ไทยเหนือ</t>
  </si>
  <si>
    <t>นางสาวพัชรินทร์ ไทยเหนือ</t>
  </si>
  <si>
    <t>นางสาวจิตติพร</t>
  </si>
  <si>
    <t>นายประสิทธิ์ชัย</t>
  </si>
  <si>
    <t>แทนเทือก</t>
  </si>
  <si>
    <t>นายประสิทธิ์ชัย แทนเทือก</t>
  </si>
  <si>
    <t>นายเจนณรงค์</t>
  </si>
  <si>
    <t>แจ้แฮด</t>
  </si>
  <si>
    <t>นายเจนณรงค์ แจ้แฮด</t>
  </si>
  <si>
    <t>นางณิทธิมล</t>
  </si>
  <si>
    <t>ชัยชุมภู</t>
  </si>
  <si>
    <t>นางณิทธิมล ชัยชุมภู</t>
  </si>
  <si>
    <t>นางกาญจนา</t>
  </si>
  <si>
    <t>อุตสา</t>
  </si>
  <si>
    <t>นางกาญจนา อุตสา</t>
  </si>
  <si>
    <t>นางบังอร</t>
  </si>
  <si>
    <t>นางบังอร แก้วสอาด</t>
  </si>
  <si>
    <t>นางวราภรณ์</t>
  </si>
  <si>
    <t>ดอนชัย</t>
  </si>
  <si>
    <t>นางวราภรณ์ ดอนชัย</t>
  </si>
  <si>
    <t>นางกรรณ์ทา</t>
  </si>
  <si>
    <t>คำแก่น</t>
  </si>
  <si>
    <t>นางกรรณ์ทา คำแก่น</t>
  </si>
  <si>
    <t>กิจกรรมอบรม GAP บริษัทมีวนา
วันที่ 17 ตุลาคม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</si>
</sst>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6"/>
      <color rgb="FF000000"/>
      <name val="Calibri"/>
      <scheme val="minor"/>
    </font>
    <font>
      <sz val="16"/>
      <color theme="1"/>
      <name val="Sarabun"/>
    </font>
    <font>
      <sz val="17"/>
      <color theme="1"/>
      <name val="Sarabun"/>
    </font>
    <font>
      <b/>
      <sz val="16"/>
      <color theme="1"/>
      <name val="TH Sarabun New"/>
      <family val="2"/>
    </font>
    <font>
      <sz val="16"/>
      <name val="TH Sarabun New"/>
      <family val="2"/>
    </font>
    <font>
      <sz val="16"/>
      <color rgb="FF000000"/>
      <name val="TH Sarabun New"/>
      <family val="2"/>
    </font>
    <font>
      <sz val="16"/>
      <color theme="1"/>
      <name val="TH Sarabun New"/>
      <family val="2"/>
    </font>
    <font>
      <sz val="16"/>
      <color rgb="FFFFFFFF"/>
      <name val="TH Sarabun New"/>
      <family val="2"/>
    </font>
    <font>
      <sz val="16"/>
      <color rgb="FF808080"/>
      <name val="TH Sarabun New"/>
      <family val="2"/>
    </font>
    <font>
      <b/>
      <sz val="18"/>
      <color theme="1"/>
      <name val="TH Sarabun New"/>
      <family val="2"/>
    </font>
    <font>
      <sz val="16"/>
      <color rgb="FF202124"/>
      <name val="TH Sarabun New"/>
      <family val="2"/>
    </font>
    <font>
      <sz val="12"/>
      <color rgb="FF202124"/>
      <name val="TH Sarabun New"/>
      <family val="2"/>
    </font>
    <font>
      <sz val="14"/>
      <color theme="1"/>
      <name val="TH Sarabun New"/>
      <family val="2"/>
    </font>
    <font>
      <b/>
      <sz val="16"/>
      <color rgb="FF008000"/>
      <name val="TH Sarabun New"/>
      <family val="2"/>
    </font>
    <font>
      <b/>
      <sz val="14"/>
      <color rgb="FF000000"/>
      <name val="TH Sarabun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CordiaUPC"/>
      <family val="2"/>
    </font>
    <font>
      <b/>
      <sz val="14"/>
      <name val="TH SarabunPSK"/>
      <family val="2"/>
    </font>
    <font>
      <sz val="16"/>
      <color indexed="23"/>
      <name val="TH SarabunPSK"/>
      <family val="2"/>
    </font>
    <font>
      <sz val="14"/>
      <name val="TH SarabunPSK"/>
      <family val="2"/>
    </font>
    <font>
      <b/>
      <sz val="16"/>
      <color indexed="17"/>
      <name val="TH SarabunPSK"/>
      <family val="2"/>
    </font>
    <font>
      <b/>
      <sz val="16"/>
      <name val="CordiaUPC"/>
      <family val="2"/>
    </font>
    <font>
      <b/>
      <sz val="16"/>
      <color theme="1"/>
      <name val="CordiaUPC"/>
      <family val="2"/>
    </font>
    <font>
      <sz val="17"/>
      <color theme="1"/>
      <name val="TH Sarabun New"/>
      <family val="2"/>
    </font>
    <font>
      <b/>
      <sz val="16"/>
      <name val="TH Sarabun New"/>
      <family val="2"/>
    </font>
    <font>
      <b/>
      <sz val="16"/>
      <color rgb="FF000000"/>
      <name val="TH Sarabun New"/>
      <family val="2"/>
    </font>
  </fonts>
  <fills count="23">
    <fill>
      <patternFill patternType="none"/>
    </fill>
    <fill>
      <patternFill patternType="gray125"/>
    </fill>
    <fill>
      <patternFill patternType="solid">
        <fgColor rgb="FF33CCCC"/>
        <bgColor rgb="FF33CCCC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00CCFF"/>
        <bgColor rgb="FF00CCFF"/>
      </patternFill>
    </fill>
    <fill>
      <patternFill patternType="solid">
        <fgColor rgb="FFFFCC00"/>
        <bgColor rgb="FFFFCC00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333399"/>
        <bgColor rgb="FF333399"/>
      </patternFill>
    </fill>
    <fill>
      <patternFill patternType="solid">
        <fgColor rgb="FFFFFFCC"/>
        <bgColor rgb="FFFFFFCC"/>
      </patternFill>
    </fill>
    <fill>
      <patternFill patternType="solid">
        <fgColor rgb="FFEA9999"/>
        <bgColor rgb="FFEA9999"/>
      </patternFill>
    </fill>
    <fill>
      <patternFill patternType="solid">
        <fgColor rgb="FFC4BD9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B7E1CD"/>
        <bgColor indexed="64"/>
      </patternFill>
    </fill>
    <fill>
      <patternFill patternType="solid">
        <fgColor rgb="FFB6D7A8"/>
        <bgColor indexed="64"/>
      </patternFill>
    </fill>
  </fills>
  <borders count="5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rgb="FFCCCCCC"/>
      </right>
      <top style="medium">
        <color rgb="FFCCCCCC"/>
      </top>
      <bottom style="thick">
        <color indexed="64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thick">
        <color rgb="FF000000"/>
      </right>
      <top/>
      <bottom/>
      <diagonal/>
    </border>
    <border>
      <left style="medium">
        <color indexed="64"/>
      </left>
      <right style="thick">
        <color rgb="FF000000"/>
      </right>
      <top/>
      <bottom style="thick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/>
    <xf numFmtId="0" fontId="6" fillId="0" borderId="0" xfId="0" applyFont="1"/>
    <xf numFmtId="0" fontId="7" fillId="9" borderId="7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0" borderId="18" xfId="0" applyFont="1" applyBorder="1"/>
    <xf numFmtId="2" fontId="6" fillId="4" borderId="4" xfId="0" applyNumberFormat="1" applyFont="1" applyFill="1" applyBorder="1" applyAlignment="1">
      <alignment horizontal="center" vertical="top"/>
    </xf>
    <xf numFmtId="2" fontId="6" fillId="0" borderId="4" xfId="0" applyNumberFormat="1" applyFont="1" applyBorder="1" applyAlignment="1">
      <alignment horizontal="center" vertical="top"/>
    </xf>
    <xf numFmtId="2" fontId="8" fillId="0" borderId="0" xfId="0" applyNumberFormat="1" applyFont="1"/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5" fillId="0" borderId="0" xfId="0" applyFont="1" applyAlignment="1"/>
    <xf numFmtId="0" fontId="6" fillId="5" borderId="4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/>
    </xf>
    <xf numFmtId="0" fontId="10" fillId="5" borderId="4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top" wrapText="1"/>
    </xf>
    <xf numFmtId="0" fontId="6" fillId="5" borderId="7" xfId="0" applyFont="1" applyFill="1" applyBorder="1" applyAlignment="1">
      <alignment horizontal="center"/>
    </xf>
    <xf numFmtId="0" fontId="11" fillId="5" borderId="4" xfId="0" applyFont="1" applyFill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/>
    <xf numFmtId="0" fontId="6" fillId="0" borderId="4" xfId="0" applyFont="1" applyBorder="1"/>
    <xf numFmtId="0" fontId="5" fillId="0" borderId="0" xfId="0" applyFont="1" applyAlignment="1">
      <alignment horizontal="center"/>
    </xf>
    <xf numFmtId="2" fontId="6" fillId="0" borderId="0" xfId="0" applyNumberFormat="1" applyFont="1" applyAlignment="1">
      <alignment horizontal="center" vertical="top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6" fillId="5" borderId="19" xfId="0" applyFont="1" applyFill="1" applyBorder="1" applyAlignment="1">
      <alignment vertical="top"/>
    </xf>
    <xf numFmtId="0" fontId="6" fillId="5" borderId="20" xfId="0" applyFont="1" applyFill="1" applyBorder="1" applyAlignment="1">
      <alignment vertical="top"/>
    </xf>
    <xf numFmtId="0" fontId="6" fillId="5" borderId="20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6" fillId="5" borderId="19" xfId="0" applyFont="1" applyFill="1" applyBorder="1" applyAlignment="1">
      <alignment horizontal="center" vertical="top" wrapText="1"/>
    </xf>
    <xf numFmtId="0" fontId="6" fillId="5" borderId="23" xfId="0" applyFont="1" applyFill="1" applyBorder="1" applyAlignment="1">
      <alignment horizontal="center" vertical="top" wrapText="1"/>
    </xf>
    <xf numFmtId="0" fontId="6" fillId="5" borderId="24" xfId="0" applyFont="1" applyFill="1" applyBorder="1" applyAlignment="1">
      <alignment horizontal="center" vertical="top" wrapText="1"/>
    </xf>
    <xf numFmtId="0" fontId="12" fillId="10" borderId="4" xfId="0" applyFont="1" applyFill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6" fillId="0" borderId="4" xfId="0" applyNumberFormat="1" applyFont="1" applyBorder="1"/>
    <xf numFmtId="0" fontId="1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7" borderId="7" xfId="0" applyFont="1" applyFill="1" applyBorder="1" applyAlignment="1">
      <alignment horizontal="center"/>
    </xf>
    <xf numFmtId="0" fontId="5" fillId="0" borderId="13" xfId="0" applyFont="1" applyBorder="1" applyAlignment="1">
      <alignment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wrapText="1"/>
    </xf>
    <xf numFmtId="0" fontId="16" fillId="0" borderId="0" xfId="0" applyFont="1"/>
    <xf numFmtId="0" fontId="0" fillId="0" borderId="0" xfId="0"/>
    <xf numFmtId="0" fontId="17" fillId="0" borderId="0" xfId="0" applyFont="1" applyAlignment="1"/>
    <xf numFmtId="0" fontId="16" fillId="17" borderId="25" xfId="0" applyFont="1" applyFill="1" applyBorder="1" applyAlignment="1">
      <alignment horizontal="center"/>
    </xf>
    <xf numFmtId="2" fontId="16" fillId="18" borderId="25" xfId="0" applyNumberFormat="1" applyFont="1" applyFill="1" applyBorder="1" applyAlignment="1" applyProtection="1">
      <alignment horizontal="center" vertical="top"/>
    </xf>
    <xf numFmtId="2" fontId="16" fillId="0" borderId="25" xfId="0" applyNumberFormat="1" applyFont="1" applyFill="1" applyBorder="1" applyAlignment="1" applyProtection="1">
      <alignment horizontal="center" vertical="top"/>
    </xf>
    <xf numFmtId="2" fontId="19" fillId="0" borderId="0" xfId="0" applyNumberFormat="1" applyFont="1" applyFill="1"/>
    <xf numFmtId="0" fontId="19" fillId="0" borderId="0" xfId="0" applyFont="1" applyFill="1"/>
    <xf numFmtId="2" fontId="16" fillId="18" borderId="25" xfId="0" applyNumberFormat="1" applyFont="1" applyFill="1" applyBorder="1" applyAlignment="1">
      <alignment horizontal="center"/>
    </xf>
    <xf numFmtId="2" fontId="16" fillId="0" borderId="25" xfId="0" applyNumberFormat="1" applyFont="1" applyFill="1" applyBorder="1" applyAlignment="1">
      <alignment horizontal="center"/>
    </xf>
    <xf numFmtId="2" fontId="16" fillId="18" borderId="25" xfId="0" applyNumberFormat="1" applyFont="1" applyFill="1" applyBorder="1" applyAlignment="1">
      <alignment horizontal="center" vertical="top"/>
    </xf>
    <xf numFmtId="2" fontId="16" fillId="0" borderId="25" xfId="0" applyNumberFormat="1" applyFont="1" applyFill="1" applyBorder="1" applyAlignment="1">
      <alignment horizontal="center" vertical="top"/>
    </xf>
    <xf numFmtId="2" fontId="19" fillId="0" borderId="0" xfId="0" applyNumberFormat="1" applyFont="1" applyFill="1" applyAlignme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15" fillId="19" borderId="25" xfId="0" applyFont="1" applyFill="1" applyBorder="1" applyAlignment="1">
      <alignment horizontal="center" vertical="top" wrapText="1"/>
    </xf>
    <xf numFmtId="0" fontId="16" fillId="19" borderId="25" xfId="0" applyFont="1" applyFill="1" applyBorder="1" applyAlignment="1">
      <alignment horizontal="center"/>
    </xf>
    <xf numFmtId="0" fontId="20" fillId="14" borderId="25" xfId="0" applyFont="1" applyFill="1" applyBorder="1" applyAlignment="1">
      <alignment horizontal="center"/>
    </xf>
    <xf numFmtId="3" fontId="16" fillId="0" borderId="25" xfId="0" applyNumberFormat="1" applyFont="1" applyBorder="1" applyAlignment="1">
      <alignment horizontal="center"/>
    </xf>
    <xf numFmtId="3" fontId="16" fillId="0" borderId="25" xfId="0" applyNumberFormat="1" applyFont="1" applyFill="1" applyBorder="1" applyAlignment="1">
      <alignment horizontal="center"/>
    </xf>
    <xf numFmtId="3" fontId="16" fillId="0" borderId="25" xfId="0" applyNumberFormat="1" applyFont="1" applyBorder="1"/>
    <xf numFmtId="0" fontId="16" fillId="19" borderId="0" xfId="0" applyFont="1" applyFill="1"/>
    <xf numFmtId="0" fontId="16" fillId="19" borderId="0" xfId="0" applyFont="1" applyFill="1" applyAlignment="1">
      <alignment horizontal="center"/>
    </xf>
    <xf numFmtId="0" fontId="21" fillId="0" borderId="25" xfId="0" applyFont="1" applyBorder="1" applyAlignment="1">
      <alignment horizontal="center"/>
    </xf>
    <xf numFmtId="2" fontId="22" fillId="0" borderId="0" xfId="0" applyNumberFormat="1" applyFont="1"/>
    <xf numFmtId="0" fontId="23" fillId="0" borderId="0" xfId="0" applyFont="1" applyAlignment="1">
      <alignment horizontal="right"/>
    </xf>
    <xf numFmtId="0" fontId="24" fillId="0" borderId="25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5" fillId="0" borderId="13" xfId="0" applyFont="1" applyBorder="1" applyAlignment="1"/>
    <xf numFmtId="0" fontId="6" fillId="0" borderId="13" xfId="0" applyFont="1" applyBorder="1" applyAlignment="1">
      <alignment horizontal="center" vertical="center"/>
    </xf>
    <xf numFmtId="0" fontId="5" fillId="13" borderId="25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center"/>
    </xf>
    <xf numFmtId="0" fontId="5" fillId="0" borderId="0" xfId="0" applyFont="1" applyAlignment="1"/>
    <xf numFmtId="0" fontId="3" fillId="2" borderId="30" xfId="0" applyFont="1" applyFill="1" applyBorder="1" applyAlignment="1">
      <alignment horizontal="center" vertical="center" wrapText="1"/>
    </xf>
    <xf numFmtId="0" fontId="5" fillId="0" borderId="40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14" fillId="12" borderId="42" xfId="0" applyFont="1" applyFill="1" applyBorder="1" applyAlignment="1">
      <alignment horizontal="center" vertical="center" wrapText="1"/>
    </xf>
    <xf numFmtId="0" fontId="26" fillId="12" borderId="42" xfId="0" applyFont="1" applyFill="1" applyBorder="1" applyAlignment="1">
      <alignment vertical="center" wrapText="1"/>
    </xf>
    <xf numFmtId="0" fontId="26" fillId="0" borderId="13" xfId="0" applyFont="1" applyBorder="1" applyAlignment="1">
      <alignment vertical="center" wrapText="1"/>
    </xf>
    <xf numFmtId="0" fontId="26" fillId="0" borderId="13" xfId="0" applyFont="1" applyBorder="1" applyAlignment="1"/>
    <xf numFmtId="0" fontId="26" fillId="12" borderId="42" xfId="0" applyFont="1" applyFill="1" applyBorder="1" applyAlignment="1">
      <alignment horizontal="center" vertical="center" wrapText="1"/>
    </xf>
    <xf numFmtId="0" fontId="5" fillId="21" borderId="27" xfId="0" applyFont="1" applyFill="1" applyBorder="1" applyAlignment="1">
      <alignment horizontal="center" vertical="center" wrapText="1"/>
    </xf>
    <xf numFmtId="0" fontId="5" fillId="21" borderId="28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25" fillId="0" borderId="30" xfId="0" applyFont="1" applyBorder="1"/>
    <xf numFmtId="0" fontId="3" fillId="0" borderId="13" xfId="0" applyFont="1" applyBorder="1" applyAlignment="1">
      <alignment horizontal="center" vertical="center"/>
    </xf>
    <xf numFmtId="0" fontId="25" fillId="0" borderId="13" xfId="0" applyFont="1" applyBorder="1"/>
    <xf numFmtId="0" fontId="3" fillId="2" borderId="26" xfId="0" applyFont="1" applyFill="1" applyBorder="1" applyAlignment="1">
      <alignment horizontal="center" vertical="center" wrapText="1"/>
    </xf>
    <xf numFmtId="0" fontId="25" fillId="0" borderId="29" xfId="0" applyFont="1" applyBorder="1"/>
    <xf numFmtId="1" fontId="3" fillId="2" borderId="27" xfId="0" applyNumberFormat="1" applyFont="1" applyFill="1" applyBorder="1" applyAlignment="1">
      <alignment horizontal="center" vertical="center" wrapText="1"/>
    </xf>
    <xf numFmtId="2" fontId="3" fillId="2" borderId="27" xfId="0" applyNumberFormat="1" applyFont="1" applyFill="1" applyBorder="1" applyAlignment="1">
      <alignment horizontal="center" vertical="center" wrapText="1"/>
    </xf>
    <xf numFmtId="2" fontId="3" fillId="2" borderId="27" xfId="0" applyNumberFormat="1" applyFont="1" applyFill="1" applyBorder="1" applyAlignment="1">
      <alignment horizontal="center" vertical="center"/>
    </xf>
    <xf numFmtId="0" fontId="25" fillId="0" borderId="27" xfId="0" applyFont="1" applyBorder="1"/>
    <xf numFmtId="0" fontId="6" fillId="0" borderId="0" xfId="0" applyFont="1" applyAlignment="1">
      <alignment horizontal="center" wrapText="1"/>
    </xf>
    <xf numFmtId="0" fontId="5" fillId="0" borderId="0" xfId="0" applyFont="1" applyAlignment="1"/>
    <xf numFmtId="0" fontId="6" fillId="5" borderId="1" xfId="0" applyFont="1" applyFill="1" applyBorder="1" applyAlignment="1">
      <alignment horizontal="left" vertical="top"/>
    </xf>
    <xf numFmtId="0" fontId="4" fillId="0" borderId="2" xfId="0" applyFont="1" applyBorder="1"/>
    <xf numFmtId="0" fontId="4" fillId="0" borderId="3" xfId="0" applyFont="1" applyBorder="1"/>
    <xf numFmtId="0" fontId="6" fillId="5" borderId="21" xfId="0" applyFont="1" applyFill="1" applyBorder="1" applyAlignment="1">
      <alignment horizontal="center" vertical="top" wrapText="1"/>
    </xf>
    <xf numFmtId="0" fontId="4" fillId="0" borderId="22" xfId="0" applyFont="1" applyBorder="1"/>
    <xf numFmtId="0" fontId="3" fillId="8" borderId="11" xfId="0" applyFont="1" applyFill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/>
    <xf numFmtId="0" fontId="3" fillId="0" borderId="14" xfId="0" applyFont="1" applyBorder="1" applyAlignment="1">
      <alignment horizontal="left" vertical="top" wrapText="1"/>
    </xf>
    <xf numFmtId="0" fontId="4" fillId="0" borderId="15" xfId="0" applyFont="1" applyBorder="1"/>
    <xf numFmtId="0" fontId="3" fillId="0" borderId="15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center"/>
    </xf>
    <xf numFmtId="0" fontId="4" fillId="0" borderId="9" xfId="0" applyFont="1" applyBorder="1"/>
    <xf numFmtId="0" fontId="6" fillId="5" borderId="1" xfId="0" applyFont="1" applyFill="1" applyBorder="1" applyAlignment="1">
      <alignment horizontal="center" vertical="top" wrapText="1"/>
    </xf>
    <xf numFmtId="0" fontId="3" fillId="6" borderId="11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2" fontId="15" fillId="0" borderId="33" xfId="0" applyNumberFormat="1" applyFont="1" applyBorder="1" applyAlignment="1">
      <alignment horizontal="center"/>
    </xf>
    <xf numFmtId="2" fontId="15" fillId="0" borderId="35" xfId="0" applyNumberFormat="1" applyFont="1" applyBorder="1" applyAlignment="1">
      <alignment horizontal="center"/>
    </xf>
    <xf numFmtId="0" fontId="15" fillId="19" borderId="33" xfId="0" applyFont="1" applyFill="1" applyBorder="1" applyAlignment="1">
      <alignment horizontal="center"/>
    </xf>
    <xf numFmtId="0" fontId="15" fillId="19" borderId="35" xfId="0" applyFont="1" applyFill="1" applyBorder="1" applyAlignment="1">
      <alignment horizontal="center"/>
    </xf>
    <xf numFmtId="2" fontId="15" fillId="0" borderId="33" xfId="0" applyNumberFormat="1" applyFont="1" applyFill="1" applyBorder="1" applyAlignment="1">
      <alignment horizontal="center"/>
    </xf>
    <xf numFmtId="2" fontId="15" fillId="0" borderId="35" xfId="0" applyNumberFormat="1" applyFont="1" applyFill="1" applyBorder="1" applyAlignment="1">
      <alignment horizontal="center"/>
    </xf>
    <xf numFmtId="0" fontId="15" fillId="0" borderId="33" xfId="0" applyFont="1" applyFill="1" applyBorder="1" applyAlignment="1">
      <alignment horizontal="center" vertical="top" wrapText="1"/>
    </xf>
    <xf numFmtId="0" fontId="15" fillId="0" borderId="35" xfId="0" applyFont="1" applyFill="1" applyBorder="1" applyAlignment="1">
      <alignment horizontal="center" vertical="top" wrapText="1"/>
    </xf>
    <xf numFmtId="0" fontId="18" fillId="0" borderId="33" xfId="0" applyFont="1" applyBorder="1" applyAlignment="1">
      <alignment horizontal="left" vertical="top" wrapText="1"/>
    </xf>
    <xf numFmtId="0" fontId="18" fillId="0" borderId="34" xfId="0" applyFont="1" applyBorder="1" applyAlignment="1">
      <alignment horizontal="left" vertical="top" wrapText="1"/>
    </xf>
    <xf numFmtId="0" fontId="18" fillId="0" borderId="35" xfId="0" applyFont="1" applyBorder="1" applyAlignment="1">
      <alignment horizontal="left" vertical="top" wrapText="1"/>
    </xf>
    <xf numFmtId="0" fontId="18" fillId="0" borderId="25" xfId="0" applyFont="1" applyBorder="1" applyAlignment="1">
      <alignment horizontal="left" vertical="top" wrapText="1"/>
    </xf>
    <xf numFmtId="0" fontId="15" fillId="15" borderId="32" xfId="0" applyFont="1" applyFill="1" applyBorder="1" applyAlignment="1">
      <alignment horizontal="center"/>
    </xf>
    <xf numFmtId="0" fontId="16" fillId="15" borderId="32" xfId="0" applyFont="1" applyFill="1" applyBorder="1" applyAlignment="1">
      <alignment horizontal="center"/>
    </xf>
    <xf numFmtId="0" fontId="15" fillId="16" borderId="25" xfId="0" applyFont="1" applyFill="1" applyBorder="1" applyAlignment="1">
      <alignment horizontal="center"/>
    </xf>
    <xf numFmtId="0" fontId="18" fillId="16" borderId="25" xfId="0" applyFont="1" applyFill="1" applyBorder="1" applyAlignment="1">
      <alignment horizontal="center" vertical="top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5" xfId="0" applyFont="1" applyBorder="1" applyAlignment="1">
      <alignment vertical="center" wrapText="1"/>
    </xf>
    <xf numFmtId="0" fontId="5" fillId="22" borderId="45" xfId="0" applyFont="1" applyFill="1" applyBorder="1" applyAlignment="1">
      <alignment vertical="center" wrapText="1"/>
    </xf>
    <xf numFmtId="0" fontId="5" fillId="22" borderId="45" xfId="0" applyFont="1" applyFill="1" applyBorder="1" applyAlignment="1">
      <alignment horizontal="center" vertical="center" wrapText="1"/>
    </xf>
    <xf numFmtId="0" fontId="5" fillId="0" borderId="48" xfId="0" applyFont="1" applyBorder="1" applyAlignment="1">
      <alignment vertical="center" wrapText="1"/>
    </xf>
    <xf numFmtId="0" fontId="5" fillId="20" borderId="48" xfId="0" applyFont="1" applyFill="1" applyBorder="1" applyAlignment="1">
      <alignment horizontal="center" vertical="center" wrapText="1"/>
    </xf>
    <xf numFmtId="0" fontId="5" fillId="20" borderId="48" xfId="0" applyFont="1" applyFill="1" applyBorder="1" applyAlignment="1">
      <alignment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7" xfId="0" applyFont="1" applyBorder="1" applyAlignment="1">
      <alignment vertical="center" wrapText="1"/>
    </xf>
    <xf numFmtId="0" fontId="5" fillId="22" borderId="47" xfId="0" applyFont="1" applyFill="1" applyBorder="1" applyAlignment="1">
      <alignment vertical="center" wrapText="1"/>
    </xf>
    <xf numFmtId="0" fontId="5" fillId="22" borderId="47" xfId="0" applyFont="1" applyFill="1" applyBorder="1" applyAlignment="1">
      <alignment horizontal="center" vertical="center" wrapText="1"/>
    </xf>
    <xf numFmtId="0" fontId="5" fillId="0" borderId="49" xfId="0" applyFont="1" applyBorder="1" applyAlignment="1">
      <alignment vertical="center" wrapText="1"/>
    </xf>
    <xf numFmtId="0" fontId="5" fillId="20" borderId="49" xfId="0" applyFont="1" applyFill="1" applyBorder="1" applyAlignment="1">
      <alignment horizontal="center" vertical="center" wrapText="1"/>
    </xf>
    <xf numFmtId="0" fontId="5" fillId="20" borderId="49" xfId="0" applyFont="1" applyFill="1" applyBorder="1" applyAlignment="1">
      <alignment vertical="center" wrapText="1"/>
    </xf>
    <xf numFmtId="0" fontId="5" fillId="0" borderId="50" xfId="0" applyFont="1" applyBorder="1" applyAlignment="1">
      <alignment vertical="center" wrapText="1"/>
    </xf>
    <xf numFmtId="0" fontId="5" fillId="20" borderId="50" xfId="0" applyFont="1" applyFill="1" applyBorder="1" applyAlignment="1">
      <alignment horizontal="center" vertical="center" wrapText="1"/>
    </xf>
    <xf numFmtId="0" fontId="5" fillId="20" borderId="50" xfId="0" applyFont="1" applyFill="1" applyBorder="1" applyAlignment="1">
      <alignment vertical="center" wrapText="1"/>
    </xf>
    <xf numFmtId="0" fontId="5" fillId="20" borderId="47" xfId="0" applyFont="1" applyFill="1" applyBorder="1" applyAlignment="1">
      <alignment horizontal="center" vertical="center" wrapText="1"/>
    </xf>
    <xf numFmtId="0" fontId="5" fillId="20" borderId="47" xfId="0" applyFont="1" applyFill="1" applyBorder="1" applyAlignment="1">
      <alignment vertical="center" wrapText="1"/>
    </xf>
    <xf numFmtId="0" fontId="5" fillId="0" borderId="51" xfId="0" applyFont="1" applyBorder="1" applyAlignment="1">
      <alignment vertical="center" wrapText="1"/>
    </xf>
    <xf numFmtId="0" fontId="5" fillId="21" borderId="30" xfId="0" applyFont="1" applyFill="1" applyBorder="1" applyAlignment="1">
      <alignment horizontal="center" vertical="center" wrapText="1"/>
    </xf>
    <xf numFmtId="0" fontId="5" fillId="21" borderId="3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top" wrapText="1"/>
    </xf>
    <xf numFmtId="0" fontId="6" fillId="5" borderId="22" xfId="0" applyFont="1" applyFill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wrapText="1"/>
    </xf>
    <xf numFmtId="0" fontId="5" fillId="0" borderId="52" xfId="0" applyFont="1" applyBorder="1" applyAlignment="1">
      <alignment horizontal="center" vertical="center" wrapText="1"/>
    </xf>
    <xf numFmtId="0" fontId="26" fillId="12" borderId="53" xfId="0" applyFont="1" applyFill="1" applyBorder="1" applyAlignment="1">
      <alignment vertical="center" wrapText="1"/>
    </xf>
    <xf numFmtId="0" fontId="26" fillId="12" borderId="43" xfId="0" applyFont="1" applyFill="1" applyBorder="1" applyAlignment="1">
      <alignment horizontal="center" vertical="center" wrapText="1"/>
    </xf>
    <xf numFmtId="0" fontId="14" fillId="12" borderId="53" xfId="0" applyFont="1" applyFill="1" applyBorder="1" applyAlignment="1">
      <alignment vertical="center" wrapText="1"/>
    </xf>
    <xf numFmtId="0" fontId="26" fillId="12" borderId="53" xfId="0" applyFont="1" applyFill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4" fillId="0" borderId="16" xfId="0" applyFont="1" applyBorder="1"/>
    <xf numFmtId="0" fontId="24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wrapText="1"/>
    </xf>
    <xf numFmtId="0" fontId="6" fillId="11" borderId="25" xfId="0" applyFont="1" applyFill="1" applyBorder="1" applyAlignment="1">
      <alignment horizontal="center" vertical="center" wrapText="1"/>
    </xf>
    <xf numFmtId="0" fontId="5" fillId="13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15" Type="http://customschemas.google.com/relationships/workbookmetadata" Target="metadata"/><Relationship Id="rId19" Type="http://schemas.openxmlformats.org/officeDocument/2006/relationships/calcChain" Target="calcChain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U340"/>
  <sheetViews>
    <sheetView topLeftCell="A13" workbookViewId="0">
      <selection activeCell="C5" sqref="C5"/>
    </sheetView>
  </sheetViews>
  <sheetFormatPr defaultColWidth="9.1796875" defaultRowHeight="24"/>
  <cols>
    <col min="1" max="1" width="3.90625" style="85" customWidth="1"/>
    <col min="2" max="2" width="7.54296875" style="85" customWidth="1"/>
    <col min="3" max="3" width="7.90625" style="85" customWidth="1"/>
    <col min="4" max="4" width="8.7265625" style="85" customWidth="1"/>
    <col min="5" max="6" width="11.453125" style="85" customWidth="1"/>
    <col min="7" max="7" width="20.54296875" style="85" customWidth="1"/>
    <col min="8" max="8" width="36.26953125" style="85" customWidth="1"/>
    <col min="9" max="9" width="12.6328125" style="85" customWidth="1"/>
    <col min="10" max="10" width="22.90625" style="85" customWidth="1"/>
    <col min="11" max="14" width="8.1796875" style="85" customWidth="1"/>
    <col min="15" max="15" width="42.26953125" style="85" customWidth="1"/>
    <col min="16" max="16" width="18.453125" style="85" customWidth="1"/>
    <col min="17" max="21" width="8" style="88" customWidth="1"/>
    <col min="22" max="16384" width="9.1796875" style="85"/>
  </cols>
  <sheetData>
    <row r="1" spans="1:21" ht="24.75" thickBot="1">
      <c r="A1" s="109" t="s">
        <v>55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84"/>
      <c r="Q1" s="86"/>
      <c r="R1" s="86"/>
      <c r="S1" s="86"/>
      <c r="T1" s="86"/>
      <c r="U1" s="86"/>
    </row>
    <row r="2" spans="1:21">
      <c r="A2" s="111" t="s">
        <v>0</v>
      </c>
      <c r="B2" s="107" t="s">
        <v>1</v>
      </c>
      <c r="C2" s="113" t="s">
        <v>2</v>
      </c>
      <c r="D2" s="107" t="s">
        <v>3</v>
      </c>
      <c r="E2" s="107" t="s">
        <v>4</v>
      </c>
      <c r="F2" s="107" t="s">
        <v>5</v>
      </c>
      <c r="G2" s="107"/>
      <c r="H2" s="107" t="s">
        <v>6</v>
      </c>
      <c r="I2" s="114" t="s">
        <v>7</v>
      </c>
      <c r="J2" s="115" t="s">
        <v>8</v>
      </c>
      <c r="K2" s="107" t="s">
        <v>9</v>
      </c>
      <c r="L2" s="116"/>
      <c r="M2" s="116"/>
      <c r="N2" s="116"/>
      <c r="O2" s="107" t="s">
        <v>10</v>
      </c>
      <c r="P2" s="107" t="s">
        <v>11</v>
      </c>
      <c r="Q2" s="105" t="s">
        <v>84</v>
      </c>
      <c r="R2" s="105"/>
      <c r="S2" s="105"/>
      <c r="T2" s="105"/>
      <c r="U2" s="106"/>
    </row>
    <row r="3" spans="1:21" ht="80.25" customHeight="1" thickBot="1">
      <c r="A3" s="112"/>
      <c r="B3" s="108"/>
      <c r="C3" s="108"/>
      <c r="D3" s="108"/>
      <c r="E3" s="108"/>
      <c r="F3" s="108"/>
      <c r="G3" s="108"/>
      <c r="H3" s="108"/>
      <c r="I3" s="108"/>
      <c r="J3" s="108"/>
      <c r="K3" s="90" t="s">
        <v>12</v>
      </c>
      <c r="L3" s="90" t="s">
        <v>13</v>
      </c>
      <c r="M3" s="90" t="s">
        <v>14</v>
      </c>
      <c r="N3" s="90" t="s">
        <v>15</v>
      </c>
      <c r="O3" s="108"/>
      <c r="P3" s="108"/>
      <c r="Q3" s="174" t="s">
        <v>85</v>
      </c>
      <c r="R3" s="174" t="s">
        <v>86</v>
      </c>
      <c r="S3" s="174" t="s">
        <v>87</v>
      </c>
      <c r="T3" s="174" t="s">
        <v>88</v>
      </c>
      <c r="U3" s="175" t="s">
        <v>89</v>
      </c>
    </row>
    <row r="4" spans="1:21" ht="42" customHeight="1" thickBot="1">
      <c r="A4" s="152">
        <v>1</v>
      </c>
      <c r="B4" s="153" t="s">
        <v>99</v>
      </c>
      <c r="C4" s="153">
        <v>6316</v>
      </c>
      <c r="D4" s="154" t="s">
        <v>16</v>
      </c>
      <c r="E4" s="154" t="s">
        <v>100</v>
      </c>
      <c r="F4" s="154" t="s">
        <v>101</v>
      </c>
      <c r="G4" s="154" t="s">
        <v>102</v>
      </c>
      <c r="H4" s="154" t="s">
        <v>103</v>
      </c>
      <c r="I4" s="153" t="s">
        <v>104</v>
      </c>
      <c r="J4" s="154" t="s">
        <v>105</v>
      </c>
      <c r="K4" s="155"/>
      <c r="L4" s="156">
        <v>1</v>
      </c>
      <c r="M4" s="156">
        <v>1</v>
      </c>
      <c r="N4" s="156">
        <v>1</v>
      </c>
      <c r="O4" s="157" t="s">
        <v>106</v>
      </c>
      <c r="P4" s="154" t="s">
        <v>20</v>
      </c>
      <c r="Q4" s="158">
        <v>1</v>
      </c>
      <c r="R4" s="159"/>
      <c r="S4" s="159"/>
      <c r="T4" s="159"/>
      <c r="U4" s="159"/>
    </row>
    <row r="5" spans="1:21" ht="42" customHeight="1" thickBot="1">
      <c r="A5" s="160">
        <v>2</v>
      </c>
      <c r="B5" s="161" t="s">
        <v>99</v>
      </c>
      <c r="C5" s="161">
        <v>6313</v>
      </c>
      <c r="D5" s="162" t="s">
        <v>19</v>
      </c>
      <c r="E5" s="162" t="s">
        <v>107</v>
      </c>
      <c r="F5" s="162" t="s">
        <v>108</v>
      </c>
      <c r="G5" s="162" t="s">
        <v>109</v>
      </c>
      <c r="H5" s="162" t="s">
        <v>110</v>
      </c>
      <c r="I5" s="161" t="s">
        <v>111</v>
      </c>
      <c r="J5" s="162" t="s">
        <v>112</v>
      </c>
      <c r="K5" s="163"/>
      <c r="L5" s="164">
        <v>1</v>
      </c>
      <c r="M5" s="164">
        <v>1</v>
      </c>
      <c r="N5" s="164" t="s">
        <v>90</v>
      </c>
      <c r="O5" s="165"/>
      <c r="P5" s="162" t="s">
        <v>20</v>
      </c>
      <c r="Q5" s="166"/>
      <c r="R5" s="167"/>
      <c r="S5" s="167"/>
      <c r="T5" s="167"/>
      <c r="U5" s="167"/>
    </row>
    <row r="6" spans="1:21" ht="42" customHeight="1" thickBot="1">
      <c r="A6" s="152">
        <v>3</v>
      </c>
      <c r="B6" s="161" t="s">
        <v>99</v>
      </c>
      <c r="C6" s="161">
        <v>6313</v>
      </c>
      <c r="D6" s="162" t="s">
        <v>16</v>
      </c>
      <c r="E6" s="162" t="s">
        <v>113</v>
      </c>
      <c r="F6" s="162" t="s">
        <v>114</v>
      </c>
      <c r="G6" s="162" t="s">
        <v>115</v>
      </c>
      <c r="H6" s="162" t="s">
        <v>17</v>
      </c>
      <c r="I6" s="161" t="s">
        <v>17</v>
      </c>
      <c r="J6" s="162"/>
      <c r="K6" s="163"/>
      <c r="L6" s="164">
        <v>1</v>
      </c>
      <c r="M6" s="164">
        <v>1</v>
      </c>
      <c r="N6" s="164">
        <v>1</v>
      </c>
      <c r="O6" s="168"/>
      <c r="P6" s="162" t="s">
        <v>20</v>
      </c>
      <c r="Q6" s="169"/>
      <c r="R6" s="170"/>
      <c r="S6" s="170"/>
      <c r="T6" s="170"/>
      <c r="U6" s="170"/>
    </row>
    <row r="7" spans="1:21" ht="42" customHeight="1" thickBot="1">
      <c r="A7" s="160">
        <v>4</v>
      </c>
      <c r="B7" s="161" t="s">
        <v>116</v>
      </c>
      <c r="C7" s="161">
        <v>6313</v>
      </c>
      <c r="D7" s="162" t="s">
        <v>16</v>
      </c>
      <c r="E7" s="162" t="s">
        <v>117</v>
      </c>
      <c r="F7" s="162" t="s">
        <v>118</v>
      </c>
      <c r="G7" s="162" t="s">
        <v>119</v>
      </c>
      <c r="H7" s="162" t="s">
        <v>120</v>
      </c>
      <c r="I7" s="161" t="s">
        <v>17</v>
      </c>
      <c r="J7" s="162" t="s">
        <v>17</v>
      </c>
      <c r="K7" s="163"/>
      <c r="L7" s="164">
        <v>1</v>
      </c>
      <c r="M7" s="164">
        <v>1</v>
      </c>
      <c r="N7" s="164">
        <v>1</v>
      </c>
      <c r="O7" s="157" t="s">
        <v>121</v>
      </c>
      <c r="P7" s="162" t="s">
        <v>122</v>
      </c>
      <c r="Q7" s="159"/>
      <c r="R7" s="158">
        <v>1</v>
      </c>
      <c r="S7" s="159"/>
      <c r="T7" s="159"/>
      <c r="U7" s="159"/>
    </row>
    <row r="8" spans="1:21" ht="42" customHeight="1" thickBot="1">
      <c r="A8" s="152">
        <v>5</v>
      </c>
      <c r="B8" s="161" t="s">
        <v>116</v>
      </c>
      <c r="C8" s="161">
        <v>6313</v>
      </c>
      <c r="D8" s="162" t="s">
        <v>18</v>
      </c>
      <c r="E8" s="162" t="s">
        <v>123</v>
      </c>
      <c r="F8" s="162" t="s">
        <v>124</v>
      </c>
      <c r="G8" s="162" t="s">
        <v>125</v>
      </c>
      <c r="H8" s="162" t="s">
        <v>120</v>
      </c>
      <c r="I8" s="161" t="s">
        <v>17</v>
      </c>
      <c r="J8" s="162" t="s">
        <v>17</v>
      </c>
      <c r="K8" s="163"/>
      <c r="L8" s="164">
        <v>1</v>
      </c>
      <c r="M8" s="164">
        <v>1</v>
      </c>
      <c r="N8" s="164">
        <v>1</v>
      </c>
      <c r="O8" s="165"/>
      <c r="P8" s="162" t="s">
        <v>122</v>
      </c>
      <c r="Q8" s="167"/>
      <c r="R8" s="166"/>
      <c r="S8" s="167"/>
      <c r="T8" s="167"/>
      <c r="U8" s="167"/>
    </row>
    <row r="9" spans="1:21" ht="42" customHeight="1" thickBot="1">
      <c r="A9" s="160">
        <v>6</v>
      </c>
      <c r="B9" s="161" t="s">
        <v>116</v>
      </c>
      <c r="C9" s="161">
        <v>6313</v>
      </c>
      <c r="D9" s="162" t="s">
        <v>18</v>
      </c>
      <c r="E9" s="162" t="s">
        <v>126</v>
      </c>
      <c r="F9" s="162" t="s">
        <v>127</v>
      </c>
      <c r="G9" s="162" t="s">
        <v>128</v>
      </c>
      <c r="H9" s="162" t="s">
        <v>120</v>
      </c>
      <c r="I9" s="161" t="s">
        <v>17</v>
      </c>
      <c r="J9" s="162" t="s">
        <v>17</v>
      </c>
      <c r="K9" s="163"/>
      <c r="L9" s="164">
        <v>1</v>
      </c>
      <c r="M9" s="164">
        <v>1</v>
      </c>
      <c r="N9" s="164">
        <v>1</v>
      </c>
      <c r="O9" s="168"/>
      <c r="P9" s="162" t="s">
        <v>122</v>
      </c>
      <c r="Q9" s="170"/>
      <c r="R9" s="169"/>
      <c r="S9" s="170"/>
      <c r="T9" s="170"/>
      <c r="U9" s="170"/>
    </row>
    <row r="10" spans="1:21" ht="42" customHeight="1" thickBot="1">
      <c r="A10" s="152">
        <v>7</v>
      </c>
      <c r="B10" s="161" t="s">
        <v>129</v>
      </c>
      <c r="C10" s="161">
        <v>6313</v>
      </c>
      <c r="D10" s="162" t="s">
        <v>19</v>
      </c>
      <c r="E10" s="162" t="s">
        <v>130</v>
      </c>
      <c r="F10" s="162" t="s">
        <v>131</v>
      </c>
      <c r="G10" s="162" t="s">
        <v>132</v>
      </c>
      <c r="H10" s="162" t="s">
        <v>133</v>
      </c>
      <c r="I10" s="161" t="s">
        <v>134</v>
      </c>
      <c r="J10" s="162" t="s">
        <v>135</v>
      </c>
      <c r="K10" s="163"/>
      <c r="L10" s="164">
        <v>1</v>
      </c>
      <c r="M10" s="164">
        <v>1</v>
      </c>
      <c r="N10" s="164">
        <v>1</v>
      </c>
      <c r="O10" s="157" t="s">
        <v>136</v>
      </c>
      <c r="P10" s="162" t="s">
        <v>20</v>
      </c>
      <c r="Q10" s="158">
        <v>1</v>
      </c>
      <c r="R10" s="159"/>
      <c r="S10" s="159"/>
      <c r="T10" s="159"/>
      <c r="U10" s="159"/>
    </row>
    <row r="11" spans="1:21" ht="39" customHeight="1" thickBot="1">
      <c r="A11" s="160">
        <v>8</v>
      </c>
      <c r="B11" s="161" t="s">
        <v>129</v>
      </c>
      <c r="C11" s="161">
        <v>6313</v>
      </c>
      <c r="D11" s="162" t="s">
        <v>18</v>
      </c>
      <c r="E11" s="162" t="s">
        <v>137</v>
      </c>
      <c r="F11" s="162" t="s">
        <v>138</v>
      </c>
      <c r="G11" s="162" t="s">
        <v>139</v>
      </c>
      <c r="H11" s="162" t="s">
        <v>140</v>
      </c>
      <c r="I11" s="161" t="s">
        <v>141</v>
      </c>
      <c r="J11" s="162" t="s">
        <v>142</v>
      </c>
      <c r="K11" s="163"/>
      <c r="L11" s="164">
        <v>1</v>
      </c>
      <c r="M11" s="164">
        <v>1</v>
      </c>
      <c r="N11" s="164">
        <v>1</v>
      </c>
      <c r="O11" s="168"/>
      <c r="P11" s="162" t="s">
        <v>20</v>
      </c>
      <c r="Q11" s="169"/>
      <c r="R11" s="170"/>
      <c r="S11" s="170"/>
      <c r="T11" s="170"/>
      <c r="U11" s="170"/>
    </row>
    <row r="12" spans="1:21" ht="39" customHeight="1" thickBot="1">
      <c r="A12" s="152">
        <v>9</v>
      </c>
      <c r="B12" s="161" t="s">
        <v>143</v>
      </c>
      <c r="C12" s="161">
        <v>6313</v>
      </c>
      <c r="D12" s="162"/>
      <c r="E12" s="162" t="s">
        <v>144</v>
      </c>
      <c r="F12" s="162" t="s">
        <v>145</v>
      </c>
      <c r="G12" s="162" t="s">
        <v>146</v>
      </c>
      <c r="H12" s="162" t="s">
        <v>147</v>
      </c>
      <c r="I12" s="161" t="s">
        <v>148</v>
      </c>
      <c r="J12" s="162"/>
      <c r="K12" s="163"/>
      <c r="L12" s="164">
        <v>1</v>
      </c>
      <c r="M12" s="163"/>
      <c r="N12" s="164">
        <v>1</v>
      </c>
      <c r="O12" s="162" t="s">
        <v>149</v>
      </c>
      <c r="P12" s="162" t="s">
        <v>150</v>
      </c>
      <c r="Q12" s="171">
        <v>1</v>
      </c>
      <c r="R12" s="172"/>
      <c r="S12" s="172"/>
      <c r="T12" s="172"/>
      <c r="U12" s="172"/>
    </row>
    <row r="13" spans="1:21" ht="39" customHeight="1" thickBot="1">
      <c r="A13" s="160">
        <v>10</v>
      </c>
      <c r="B13" s="161" t="s">
        <v>151</v>
      </c>
      <c r="C13" s="161">
        <v>6313</v>
      </c>
      <c r="D13" s="162" t="s">
        <v>18</v>
      </c>
      <c r="E13" s="162" t="s">
        <v>152</v>
      </c>
      <c r="F13" s="162" t="s">
        <v>153</v>
      </c>
      <c r="G13" s="162" t="s">
        <v>154</v>
      </c>
      <c r="H13" s="162" t="s">
        <v>155</v>
      </c>
      <c r="I13" s="161" t="s">
        <v>17</v>
      </c>
      <c r="J13" s="162" t="s">
        <v>17</v>
      </c>
      <c r="K13" s="163"/>
      <c r="L13" s="164">
        <v>1</v>
      </c>
      <c r="M13" s="164">
        <v>1</v>
      </c>
      <c r="N13" s="163"/>
      <c r="O13" s="157" t="s">
        <v>156</v>
      </c>
      <c r="P13" s="157" t="s">
        <v>157</v>
      </c>
      <c r="Q13" s="172"/>
      <c r="R13" s="172"/>
      <c r="S13" s="172"/>
      <c r="T13" s="172"/>
      <c r="U13" s="171">
        <v>1</v>
      </c>
    </row>
    <row r="14" spans="1:21" ht="39" customHeight="1" thickBot="1">
      <c r="A14" s="152">
        <v>11</v>
      </c>
      <c r="B14" s="161" t="s">
        <v>151</v>
      </c>
      <c r="C14" s="161">
        <v>6313</v>
      </c>
      <c r="D14" s="162" t="s">
        <v>16</v>
      </c>
      <c r="E14" s="162" t="s">
        <v>158</v>
      </c>
      <c r="F14" s="162" t="s">
        <v>159</v>
      </c>
      <c r="G14" s="162" t="s">
        <v>160</v>
      </c>
      <c r="H14" s="162" t="s">
        <v>155</v>
      </c>
      <c r="I14" s="161" t="s">
        <v>17</v>
      </c>
      <c r="J14" s="162" t="s">
        <v>17</v>
      </c>
      <c r="K14" s="163"/>
      <c r="L14" s="164">
        <v>1</v>
      </c>
      <c r="M14" s="164">
        <v>1</v>
      </c>
      <c r="N14" s="163"/>
      <c r="O14" s="165"/>
      <c r="P14" s="165"/>
      <c r="Q14" s="172"/>
      <c r="R14" s="172"/>
      <c r="S14" s="172"/>
      <c r="T14" s="172"/>
      <c r="U14" s="171">
        <v>1</v>
      </c>
    </row>
    <row r="15" spans="1:21" ht="39" customHeight="1" thickBot="1">
      <c r="A15" s="160">
        <v>12</v>
      </c>
      <c r="B15" s="161" t="s">
        <v>151</v>
      </c>
      <c r="C15" s="161">
        <v>6313</v>
      </c>
      <c r="D15" s="162" t="s">
        <v>16</v>
      </c>
      <c r="E15" s="162" t="s">
        <v>161</v>
      </c>
      <c r="F15" s="162" t="s">
        <v>162</v>
      </c>
      <c r="G15" s="162" t="s">
        <v>163</v>
      </c>
      <c r="H15" s="162" t="s">
        <v>155</v>
      </c>
      <c r="I15" s="161" t="s">
        <v>17</v>
      </c>
      <c r="J15" s="162" t="s">
        <v>17</v>
      </c>
      <c r="K15" s="163"/>
      <c r="L15" s="164">
        <v>1</v>
      </c>
      <c r="M15" s="164">
        <v>1</v>
      </c>
      <c r="N15" s="163"/>
      <c r="O15" s="165"/>
      <c r="P15" s="165"/>
      <c r="Q15" s="172"/>
      <c r="R15" s="172"/>
      <c r="S15" s="172"/>
      <c r="T15" s="172"/>
      <c r="U15" s="171">
        <v>1</v>
      </c>
    </row>
    <row r="16" spans="1:21" ht="24.75" thickBot="1">
      <c r="A16" s="152">
        <v>13</v>
      </c>
      <c r="B16" s="161" t="s">
        <v>151</v>
      </c>
      <c r="C16" s="161">
        <v>6313</v>
      </c>
      <c r="D16" s="162" t="s">
        <v>16</v>
      </c>
      <c r="E16" s="162" t="s">
        <v>164</v>
      </c>
      <c r="F16" s="162" t="s">
        <v>165</v>
      </c>
      <c r="G16" s="162" t="s">
        <v>166</v>
      </c>
      <c r="H16" s="162" t="s">
        <v>155</v>
      </c>
      <c r="I16" s="161" t="s">
        <v>17</v>
      </c>
      <c r="J16" s="162" t="s">
        <v>17</v>
      </c>
      <c r="K16" s="163"/>
      <c r="L16" s="164">
        <v>1</v>
      </c>
      <c r="M16" s="164">
        <v>1</v>
      </c>
      <c r="N16" s="163"/>
      <c r="O16" s="168"/>
      <c r="P16" s="168"/>
      <c r="Q16" s="172"/>
      <c r="R16" s="172"/>
      <c r="S16" s="172"/>
      <c r="T16" s="172"/>
      <c r="U16" s="171">
        <v>1</v>
      </c>
    </row>
    <row r="17" spans="1:21" ht="24.75" thickBot="1">
      <c r="A17" s="160">
        <v>14</v>
      </c>
      <c r="B17" s="161" t="s">
        <v>167</v>
      </c>
      <c r="C17" s="161">
        <v>6313</v>
      </c>
      <c r="D17" s="162" t="s">
        <v>19</v>
      </c>
      <c r="E17" s="162" t="s">
        <v>168</v>
      </c>
      <c r="F17" s="162" t="s">
        <v>169</v>
      </c>
      <c r="G17" s="162" t="s">
        <v>170</v>
      </c>
      <c r="H17" s="162" t="s">
        <v>171</v>
      </c>
      <c r="I17" s="161" t="s">
        <v>172</v>
      </c>
      <c r="J17" s="162" t="s">
        <v>173</v>
      </c>
      <c r="K17" s="163"/>
      <c r="L17" s="164">
        <v>1</v>
      </c>
      <c r="M17" s="164">
        <v>1</v>
      </c>
      <c r="N17" s="164">
        <v>1</v>
      </c>
      <c r="O17" s="157" t="s">
        <v>174</v>
      </c>
      <c r="P17" s="162" t="s">
        <v>175</v>
      </c>
      <c r="Q17" s="171">
        <v>1</v>
      </c>
      <c r="R17" s="171">
        <v>1</v>
      </c>
      <c r="S17" s="172"/>
      <c r="T17" s="171">
        <v>1</v>
      </c>
      <c r="U17" s="172"/>
    </row>
    <row r="18" spans="1:21" ht="48.75" thickBot="1">
      <c r="A18" s="152">
        <v>15</v>
      </c>
      <c r="B18" s="161" t="s">
        <v>167</v>
      </c>
      <c r="C18" s="161">
        <v>6313</v>
      </c>
      <c r="D18" s="162" t="s">
        <v>19</v>
      </c>
      <c r="E18" s="162" t="s">
        <v>176</v>
      </c>
      <c r="F18" s="162" t="s">
        <v>177</v>
      </c>
      <c r="G18" s="162" t="s">
        <v>178</v>
      </c>
      <c r="H18" s="162" t="s">
        <v>179</v>
      </c>
      <c r="I18" s="161" t="s">
        <v>180</v>
      </c>
      <c r="J18" s="162" t="s">
        <v>181</v>
      </c>
      <c r="K18" s="163"/>
      <c r="L18" s="164">
        <v>1</v>
      </c>
      <c r="M18" s="164">
        <v>1</v>
      </c>
      <c r="N18" s="164">
        <v>1</v>
      </c>
      <c r="O18" s="173"/>
      <c r="P18" s="162" t="s">
        <v>175</v>
      </c>
      <c r="Q18" s="171">
        <v>1</v>
      </c>
      <c r="R18" s="171">
        <v>1</v>
      </c>
      <c r="S18" s="172"/>
      <c r="T18" s="171">
        <v>1</v>
      </c>
      <c r="U18" s="172"/>
    </row>
    <row r="19" spans="1:21">
      <c r="A19" s="86"/>
      <c r="B19" s="86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6"/>
      <c r="R19" s="86"/>
      <c r="S19" s="86"/>
      <c r="T19" s="86"/>
      <c r="U19" s="86"/>
    </row>
    <row r="20" spans="1:21">
      <c r="A20" s="86"/>
      <c r="B20" s="86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6"/>
      <c r="R20" s="86"/>
      <c r="S20" s="86"/>
      <c r="T20" s="86"/>
      <c r="U20" s="86"/>
    </row>
    <row r="21" spans="1:21">
      <c r="A21" s="86"/>
      <c r="B21" s="86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6"/>
      <c r="R21" s="86"/>
      <c r="S21" s="86"/>
      <c r="T21" s="86"/>
      <c r="U21" s="86"/>
    </row>
    <row r="22" spans="1:21">
      <c r="A22" s="86"/>
      <c r="B22" s="86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6"/>
      <c r="R22" s="86"/>
      <c r="S22" s="86"/>
      <c r="T22" s="86"/>
      <c r="U22" s="86"/>
    </row>
    <row r="23" spans="1:21">
      <c r="A23" s="86"/>
      <c r="B23" s="86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6"/>
      <c r="R23" s="86"/>
      <c r="S23" s="86"/>
      <c r="T23" s="86"/>
      <c r="U23" s="86"/>
    </row>
    <row r="24" spans="1:21">
      <c r="A24" s="86"/>
      <c r="B24" s="86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6"/>
      <c r="R24" s="86"/>
      <c r="S24" s="86"/>
      <c r="T24" s="86"/>
      <c r="U24" s="86"/>
    </row>
    <row r="25" spans="1:21">
      <c r="A25" s="86"/>
      <c r="B25" s="86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6"/>
      <c r="R25" s="86"/>
      <c r="S25" s="86"/>
      <c r="T25" s="86"/>
      <c r="U25" s="86"/>
    </row>
    <row r="26" spans="1:21">
      <c r="A26" s="86"/>
      <c r="B26" s="86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6"/>
      <c r="R26" s="86"/>
      <c r="S26" s="86"/>
      <c r="T26" s="86"/>
      <c r="U26" s="86"/>
    </row>
    <row r="27" spans="1:21">
      <c r="A27" s="86"/>
      <c r="B27" s="86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6"/>
      <c r="R27" s="86"/>
      <c r="S27" s="86"/>
      <c r="T27" s="86"/>
      <c r="U27" s="86"/>
    </row>
    <row r="28" spans="1:21">
      <c r="A28" s="86"/>
      <c r="B28" s="86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6"/>
      <c r="R28" s="86"/>
      <c r="S28" s="86"/>
      <c r="T28" s="86"/>
      <c r="U28" s="86"/>
    </row>
    <row r="29" spans="1:21">
      <c r="A29" s="86"/>
      <c r="B29" s="86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6"/>
      <c r="R29" s="86"/>
      <c r="S29" s="86"/>
      <c r="T29" s="86"/>
      <c r="U29" s="86"/>
    </row>
    <row r="30" spans="1:21">
      <c r="A30" s="86"/>
      <c r="B30" s="86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6"/>
      <c r="R30" s="86"/>
      <c r="S30" s="86"/>
      <c r="T30" s="86"/>
      <c r="U30" s="86"/>
    </row>
    <row r="31" spans="1:21">
      <c r="A31" s="86"/>
      <c r="B31" s="86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6"/>
      <c r="R31" s="86"/>
      <c r="S31" s="86"/>
      <c r="T31" s="86"/>
      <c r="U31" s="86"/>
    </row>
    <row r="32" spans="1:21">
      <c r="A32" s="86"/>
      <c r="B32" s="86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6"/>
      <c r="R32" s="86"/>
      <c r="S32" s="86"/>
      <c r="T32" s="86"/>
      <c r="U32" s="86"/>
    </row>
    <row r="33" spans="1:21">
      <c r="A33" s="86"/>
      <c r="B33" s="86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6"/>
      <c r="R33" s="86"/>
      <c r="S33" s="86"/>
      <c r="T33" s="86"/>
      <c r="U33" s="86"/>
    </row>
    <row r="34" spans="1:21">
      <c r="A34" s="86"/>
      <c r="B34" s="86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6"/>
      <c r="R34" s="86"/>
      <c r="S34" s="86"/>
      <c r="T34" s="86"/>
      <c r="U34" s="86"/>
    </row>
    <row r="35" spans="1:21">
      <c r="A35" s="86"/>
      <c r="B35" s="86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6"/>
      <c r="R35" s="86"/>
      <c r="S35" s="86"/>
      <c r="T35" s="86"/>
      <c r="U35" s="86"/>
    </row>
    <row r="36" spans="1:21">
      <c r="A36" s="86"/>
      <c r="B36" s="86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6"/>
      <c r="R36" s="86"/>
      <c r="S36" s="86"/>
      <c r="T36" s="86"/>
      <c r="U36" s="86"/>
    </row>
    <row r="37" spans="1:21">
      <c r="A37" s="86"/>
      <c r="B37" s="86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6"/>
      <c r="R37" s="86"/>
      <c r="S37" s="86"/>
      <c r="T37" s="86"/>
      <c r="U37" s="86"/>
    </row>
    <row r="38" spans="1:21">
      <c r="A38" s="86"/>
      <c r="B38" s="86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6"/>
      <c r="R38" s="86"/>
      <c r="S38" s="86"/>
      <c r="T38" s="86"/>
      <c r="U38" s="86"/>
    </row>
    <row r="39" spans="1:21">
      <c r="A39" s="86"/>
      <c r="B39" s="86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6"/>
      <c r="R39" s="86"/>
      <c r="S39" s="86"/>
      <c r="T39" s="86"/>
      <c r="U39" s="86"/>
    </row>
    <row r="40" spans="1:21">
      <c r="A40" s="86"/>
      <c r="B40" s="86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6"/>
      <c r="R40" s="86"/>
      <c r="S40" s="86"/>
      <c r="T40" s="86"/>
      <c r="U40" s="86"/>
    </row>
    <row r="41" spans="1:21">
      <c r="A41" s="86"/>
      <c r="B41" s="86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6"/>
      <c r="R41" s="86"/>
      <c r="S41" s="86"/>
      <c r="T41" s="86"/>
      <c r="U41" s="86"/>
    </row>
    <row r="42" spans="1:21">
      <c r="A42" s="86"/>
      <c r="B42" s="86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6"/>
      <c r="R42" s="86"/>
      <c r="S42" s="86"/>
      <c r="T42" s="86"/>
      <c r="U42" s="86"/>
    </row>
    <row r="43" spans="1:21">
      <c r="A43" s="86"/>
      <c r="B43" s="86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6"/>
      <c r="R43" s="86"/>
      <c r="S43" s="86"/>
      <c r="T43" s="86"/>
      <c r="U43" s="86"/>
    </row>
    <row r="44" spans="1:21">
      <c r="A44" s="86"/>
      <c r="B44" s="86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6"/>
      <c r="R44" s="86"/>
      <c r="S44" s="86"/>
      <c r="T44" s="86"/>
      <c r="U44" s="86"/>
    </row>
    <row r="45" spans="1:21">
      <c r="A45" s="86"/>
      <c r="B45" s="86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6"/>
      <c r="R45" s="86"/>
      <c r="S45" s="86"/>
      <c r="T45" s="86"/>
      <c r="U45" s="86"/>
    </row>
    <row r="46" spans="1:21">
      <c r="A46" s="86"/>
      <c r="B46" s="86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6"/>
      <c r="R46" s="86"/>
      <c r="S46" s="86"/>
      <c r="T46" s="86"/>
      <c r="U46" s="86"/>
    </row>
    <row r="47" spans="1:21">
      <c r="A47" s="86"/>
      <c r="B47" s="86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6"/>
      <c r="R47" s="86"/>
      <c r="S47" s="86"/>
      <c r="T47" s="86"/>
      <c r="U47" s="86"/>
    </row>
    <row r="48" spans="1:21">
      <c r="A48" s="86"/>
      <c r="B48" s="86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6"/>
      <c r="R48" s="86"/>
      <c r="S48" s="86"/>
      <c r="T48" s="86"/>
      <c r="U48" s="86"/>
    </row>
    <row r="49" spans="1:21">
      <c r="A49" s="86"/>
      <c r="B49" s="86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6"/>
      <c r="R49" s="86"/>
      <c r="S49" s="86"/>
      <c r="T49" s="86"/>
      <c r="U49" s="86"/>
    </row>
    <row r="50" spans="1:21">
      <c r="A50" s="86"/>
      <c r="B50" s="86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6"/>
      <c r="R50" s="86"/>
      <c r="S50" s="86"/>
      <c r="T50" s="86"/>
      <c r="U50" s="86"/>
    </row>
    <row r="51" spans="1:21">
      <c r="A51" s="86"/>
      <c r="B51" s="86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6"/>
      <c r="R51" s="86"/>
      <c r="S51" s="86"/>
      <c r="T51" s="86"/>
      <c r="U51" s="86"/>
    </row>
    <row r="52" spans="1:21">
      <c r="A52" s="86"/>
      <c r="B52" s="86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6"/>
      <c r="R52" s="86"/>
      <c r="S52" s="86"/>
      <c r="T52" s="86"/>
      <c r="U52" s="86"/>
    </row>
    <row r="53" spans="1:21">
      <c r="A53" s="86"/>
      <c r="B53" s="86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6"/>
      <c r="R53" s="86"/>
      <c r="S53" s="86"/>
      <c r="T53" s="86"/>
      <c r="U53" s="86"/>
    </row>
    <row r="54" spans="1:21">
      <c r="A54" s="86"/>
      <c r="B54" s="86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6"/>
      <c r="R54" s="86"/>
      <c r="S54" s="86"/>
      <c r="T54" s="86"/>
      <c r="U54" s="86"/>
    </row>
    <row r="55" spans="1:21">
      <c r="A55" s="86"/>
      <c r="B55" s="86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6"/>
      <c r="R55" s="86"/>
      <c r="S55" s="86"/>
      <c r="T55" s="86"/>
      <c r="U55" s="86"/>
    </row>
    <row r="56" spans="1:21">
      <c r="A56" s="86"/>
      <c r="B56" s="86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6"/>
      <c r="R56" s="86"/>
      <c r="S56" s="86"/>
      <c r="T56" s="86"/>
      <c r="U56" s="86"/>
    </row>
    <row r="57" spans="1:21">
      <c r="A57" s="86"/>
      <c r="B57" s="86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6"/>
      <c r="R57" s="86"/>
      <c r="S57" s="86"/>
      <c r="T57" s="86"/>
      <c r="U57" s="86"/>
    </row>
    <row r="58" spans="1:21">
      <c r="A58" s="86"/>
      <c r="B58" s="86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6"/>
      <c r="R58" s="86"/>
      <c r="S58" s="86"/>
      <c r="T58" s="86"/>
      <c r="U58" s="86"/>
    </row>
    <row r="59" spans="1:21">
      <c r="A59" s="86"/>
      <c r="B59" s="86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6"/>
      <c r="R59" s="86"/>
      <c r="S59" s="86"/>
      <c r="T59" s="86"/>
      <c r="U59" s="86"/>
    </row>
    <row r="60" spans="1:21">
      <c r="A60" s="86"/>
      <c r="B60" s="86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6"/>
      <c r="R60" s="86"/>
      <c r="S60" s="86"/>
      <c r="T60" s="86"/>
      <c r="U60" s="86"/>
    </row>
    <row r="61" spans="1:21">
      <c r="A61" s="86"/>
      <c r="B61" s="86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6"/>
      <c r="R61" s="86"/>
      <c r="S61" s="86"/>
      <c r="T61" s="86"/>
      <c r="U61" s="86"/>
    </row>
    <row r="62" spans="1:21">
      <c r="A62" s="86"/>
      <c r="B62" s="86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6"/>
      <c r="R62" s="86"/>
      <c r="S62" s="86"/>
      <c r="T62" s="86"/>
      <c r="U62" s="86"/>
    </row>
    <row r="63" spans="1:21">
      <c r="A63" s="86"/>
      <c r="B63" s="86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6"/>
      <c r="R63" s="86"/>
      <c r="S63" s="86"/>
      <c r="T63" s="86"/>
      <c r="U63" s="86"/>
    </row>
    <row r="64" spans="1:21">
      <c r="A64" s="86"/>
      <c r="B64" s="86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6"/>
      <c r="R64" s="86"/>
      <c r="S64" s="86"/>
      <c r="T64" s="86"/>
      <c r="U64" s="86"/>
    </row>
    <row r="65" spans="1:21">
      <c r="A65" s="86"/>
      <c r="B65" s="86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6"/>
      <c r="R65" s="86"/>
      <c r="S65" s="86"/>
      <c r="T65" s="86"/>
      <c r="U65" s="86"/>
    </row>
    <row r="66" spans="1:21">
      <c r="A66" s="86"/>
      <c r="B66" s="86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6"/>
      <c r="R66" s="86"/>
      <c r="S66" s="86"/>
      <c r="T66" s="86"/>
      <c r="U66" s="86"/>
    </row>
    <row r="67" spans="1:21">
      <c r="A67" s="86"/>
      <c r="B67" s="86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6"/>
      <c r="R67" s="86"/>
      <c r="S67" s="86"/>
      <c r="T67" s="86"/>
      <c r="U67" s="86"/>
    </row>
    <row r="68" spans="1:21">
      <c r="A68" s="86"/>
      <c r="B68" s="86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6"/>
      <c r="R68" s="86"/>
      <c r="S68" s="86"/>
      <c r="T68" s="86"/>
      <c r="U68" s="86"/>
    </row>
    <row r="69" spans="1:21">
      <c r="A69" s="86"/>
      <c r="B69" s="86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6"/>
      <c r="R69" s="86"/>
      <c r="S69" s="86"/>
      <c r="T69" s="86"/>
      <c r="U69" s="86"/>
    </row>
    <row r="70" spans="1:21">
      <c r="A70" s="86"/>
      <c r="B70" s="86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6"/>
      <c r="R70" s="86"/>
      <c r="S70" s="86"/>
      <c r="T70" s="86"/>
      <c r="U70" s="86"/>
    </row>
    <row r="71" spans="1:21">
      <c r="A71" s="86"/>
      <c r="B71" s="86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6"/>
      <c r="R71" s="86"/>
      <c r="S71" s="86"/>
      <c r="T71" s="86"/>
      <c r="U71" s="86"/>
    </row>
    <row r="72" spans="1:21">
      <c r="A72" s="86"/>
      <c r="B72" s="86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6"/>
      <c r="R72" s="86"/>
      <c r="S72" s="86"/>
      <c r="T72" s="86"/>
      <c r="U72" s="86"/>
    </row>
    <row r="73" spans="1:21">
      <c r="A73" s="86"/>
      <c r="B73" s="86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6"/>
      <c r="R73" s="86"/>
      <c r="S73" s="86"/>
      <c r="T73" s="86"/>
      <c r="U73" s="86"/>
    </row>
    <row r="74" spans="1:21">
      <c r="A74" s="86"/>
      <c r="B74" s="86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6"/>
      <c r="R74" s="86"/>
      <c r="S74" s="86"/>
      <c r="T74" s="86"/>
      <c r="U74" s="86"/>
    </row>
    <row r="75" spans="1:21">
      <c r="A75" s="86"/>
      <c r="B75" s="86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6"/>
      <c r="R75" s="86"/>
      <c r="S75" s="86"/>
      <c r="T75" s="86"/>
      <c r="U75" s="86"/>
    </row>
    <row r="76" spans="1:21">
      <c r="A76" s="86"/>
      <c r="B76" s="86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6"/>
      <c r="R76" s="86"/>
      <c r="S76" s="86"/>
      <c r="T76" s="86"/>
      <c r="U76" s="86"/>
    </row>
    <row r="77" spans="1:21">
      <c r="A77" s="86"/>
      <c r="B77" s="86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6"/>
      <c r="R77" s="86"/>
      <c r="S77" s="86"/>
      <c r="T77" s="86"/>
      <c r="U77" s="86"/>
    </row>
    <row r="78" spans="1:21">
      <c r="A78" s="86"/>
      <c r="B78" s="86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6"/>
      <c r="R78" s="86"/>
      <c r="S78" s="86"/>
      <c r="T78" s="86"/>
      <c r="U78" s="86"/>
    </row>
    <row r="79" spans="1:21">
      <c r="A79" s="86"/>
      <c r="B79" s="86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6"/>
      <c r="R79" s="86"/>
      <c r="S79" s="86"/>
      <c r="T79" s="86"/>
      <c r="U79" s="86"/>
    </row>
    <row r="80" spans="1:21">
      <c r="A80" s="86"/>
      <c r="B80" s="86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6"/>
      <c r="R80" s="86"/>
      <c r="S80" s="86"/>
      <c r="T80" s="86"/>
      <c r="U80" s="86"/>
    </row>
    <row r="81" spans="1:21">
      <c r="A81" s="86"/>
      <c r="B81" s="86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6"/>
      <c r="R81" s="86"/>
      <c r="S81" s="86"/>
      <c r="T81" s="86"/>
      <c r="U81" s="86"/>
    </row>
    <row r="82" spans="1:21">
      <c r="A82" s="86"/>
      <c r="B82" s="86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6"/>
      <c r="R82" s="86"/>
      <c r="S82" s="86"/>
      <c r="T82" s="86"/>
      <c r="U82" s="86"/>
    </row>
    <row r="83" spans="1:21">
      <c r="A83" s="86"/>
      <c r="B83" s="86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6"/>
      <c r="R83" s="86"/>
      <c r="S83" s="86"/>
      <c r="T83" s="86"/>
      <c r="U83" s="86"/>
    </row>
    <row r="84" spans="1:21">
      <c r="A84" s="86"/>
      <c r="B84" s="86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6"/>
      <c r="R84" s="86"/>
      <c r="S84" s="86"/>
      <c r="T84" s="86"/>
      <c r="U84" s="86"/>
    </row>
    <row r="85" spans="1:21">
      <c r="A85" s="86"/>
      <c r="B85" s="86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6"/>
      <c r="R85" s="86"/>
      <c r="S85" s="86"/>
      <c r="T85" s="86"/>
      <c r="U85" s="86"/>
    </row>
    <row r="86" spans="1:21">
      <c r="A86" s="86"/>
      <c r="B86" s="86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6"/>
      <c r="R86" s="86"/>
      <c r="S86" s="86"/>
      <c r="T86" s="86"/>
      <c r="U86" s="86"/>
    </row>
    <row r="87" spans="1:21">
      <c r="A87" s="86"/>
      <c r="B87" s="86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6"/>
      <c r="R87" s="86"/>
      <c r="S87" s="86"/>
      <c r="T87" s="86"/>
      <c r="U87" s="86"/>
    </row>
    <row r="88" spans="1:21">
      <c r="A88" s="86"/>
      <c r="B88" s="86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6"/>
      <c r="R88" s="86"/>
      <c r="S88" s="86"/>
      <c r="T88" s="86"/>
      <c r="U88" s="86"/>
    </row>
    <row r="89" spans="1:21">
      <c r="A89" s="86"/>
      <c r="B89" s="86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6"/>
      <c r="R89" s="86"/>
      <c r="S89" s="86"/>
      <c r="T89" s="86"/>
      <c r="U89" s="86"/>
    </row>
    <row r="90" spans="1:21">
      <c r="A90" s="86"/>
      <c r="B90" s="86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6"/>
      <c r="R90" s="86"/>
      <c r="S90" s="86"/>
      <c r="T90" s="86"/>
      <c r="U90" s="86"/>
    </row>
    <row r="91" spans="1:21">
      <c r="A91" s="86"/>
      <c r="B91" s="86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6"/>
      <c r="R91" s="86"/>
      <c r="S91" s="86"/>
      <c r="T91" s="86"/>
      <c r="U91" s="86"/>
    </row>
    <row r="92" spans="1:21">
      <c r="A92" s="86"/>
      <c r="B92" s="86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6"/>
      <c r="R92" s="86"/>
      <c r="S92" s="86"/>
      <c r="T92" s="86"/>
      <c r="U92" s="86"/>
    </row>
    <row r="93" spans="1:21">
      <c r="A93" s="86"/>
      <c r="B93" s="86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6"/>
      <c r="R93" s="86"/>
      <c r="S93" s="86"/>
      <c r="T93" s="86"/>
      <c r="U93" s="86"/>
    </row>
    <row r="94" spans="1:21">
      <c r="A94" s="86"/>
      <c r="B94" s="86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6"/>
      <c r="R94" s="86"/>
      <c r="S94" s="86"/>
      <c r="T94" s="86"/>
      <c r="U94" s="86"/>
    </row>
    <row r="95" spans="1:21">
      <c r="A95" s="86"/>
      <c r="B95" s="86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6"/>
      <c r="R95" s="86"/>
      <c r="S95" s="86"/>
      <c r="T95" s="86"/>
      <c r="U95" s="86"/>
    </row>
    <row r="96" spans="1:21">
      <c r="A96" s="86"/>
      <c r="B96" s="86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6"/>
      <c r="R96" s="86"/>
      <c r="S96" s="86"/>
      <c r="T96" s="86"/>
      <c r="U96" s="86"/>
    </row>
    <row r="97" spans="1:21">
      <c r="A97" s="86"/>
      <c r="B97" s="86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6"/>
      <c r="R97" s="86"/>
      <c r="S97" s="86"/>
      <c r="T97" s="86"/>
      <c r="U97" s="86"/>
    </row>
    <row r="98" spans="1:21">
      <c r="A98" s="86"/>
      <c r="B98" s="86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6"/>
      <c r="R98" s="86"/>
      <c r="S98" s="86"/>
      <c r="T98" s="86"/>
      <c r="U98" s="86"/>
    </row>
    <row r="99" spans="1:21">
      <c r="A99" s="86"/>
      <c r="B99" s="86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6"/>
      <c r="R99" s="86"/>
      <c r="S99" s="86"/>
      <c r="T99" s="86"/>
      <c r="U99" s="86"/>
    </row>
    <row r="100" spans="1:21">
      <c r="A100" s="86"/>
      <c r="B100" s="86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6"/>
      <c r="R100" s="86"/>
      <c r="S100" s="86"/>
      <c r="T100" s="86"/>
      <c r="U100" s="86"/>
    </row>
    <row r="101" spans="1:21">
      <c r="A101" s="86"/>
      <c r="B101" s="86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6"/>
      <c r="R101" s="86"/>
      <c r="S101" s="86"/>
      <c r="T101" s="86"/>
      <c r="U101" s="86"/>
    </row>
    <row r="102" spans="1:21">
      <c r="A102" s="86"/>
      <c r="B102" s="86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6"/>
      <c r="R102" s="86"/>
      <c r="S102" s="86"/>
      <c r="T102" s="86"/>
      <c r="U102" s="86"/>
    </row>
    <row r="103" spans="1:21">
      <c r="A103" s="86"/>
      <c r="B103" s="86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6"/>
      <c r="R103" s="86"/>
      <c r="S103" s="86"/>
      <c r="T103" s="86"/>
      <c r="U103" s="86"/>
    </row>
    <row r="104" spans="1:21">
      <c r="A104" s="86"/>
      <c r="B104" s="86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6"/>
      <c r="R104" s="86"/>
      <c r="S104" s="86"/>
      <c r="T104" s="86"/>
      <c r="U104" s="86"/>
    </row>
    <row r="105" spans="1:21">
      <c r="A105" s="86"/>
      <c r="B105" s="86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6"/>
      <c r="R105" s="86"/>
      <c r="S105" s="86"/>
      <c r="T105" s="86"/>
      <c r="U105" s="86"/>
    </row>
    <row r="106" spans="1:21">
      <c r="A106" s="86"/>
      <c r="B106" s="86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6"/>
      <c r="R106" s="86"/>
      <c r="S106" s="86"/>
      <c r="T106" s="86"/>
      <c r="U106" s="86"/>
    </row>
    <row r="107" spans="1:21">
      <c r="A107" s="86"/>
      <c r="B107" s="86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6"/>
      <c r="R107" s="86"/>
      <c r="S107" s="86"/>
      <c r="T107" s="86"/>
      <c r="U107" s="86"/>
    </row>
    <row r="108" spans="1:21">
      <c r="A108" s="86"/>
      <c r="B108" s="86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6"/>
      <c r="R108" s="86"/>
      <c r="S108" s="86"/>
      <c r="T108" s="86"/>
      <c r="U108" s="86"/>
    </row>
    <row r="109" spans="1:21">
      <c r="A109" s="86"/>
      <c r="B109" s="86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6"/>
      <c r="R109" s="86"/>
      <c r="S109" s="86"/>
      <c r="T109" s="86"/>
      <c r="U109" s="86"/>
    </row>
    <row r="110" spans="1:21">
      <c r="A110" s="86"/>
      <c r="B110" s="86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6"/>
      <c r="R110" s="86"/>
      <c r="S110" s="86"/>
      <c r="T110" s="86"/>
      <c r="U110" s="86"/>
    </row>
    <row r="111" spans="1:21">
      <c r="A111" s="86"/>
      <c r="B111" s="86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6"/>
      <c r="R111" s="86"/>
      <c r="S111" s="86"/>
      <c r="T111" s="86"/>
      <c r="U111" s="86"/>
    </row>
    <row r="112" spans="1:21">
      <c r="A112" s="86"/>
      <c r="B112" s="86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6"/>
      <c r="R112" s="86"/>
      <c r="S112" s="86"/>
      <c r="T112" s="86"/>
      <c r="U112" s="86"/>
    </row>
    <row r="113" spans="1:21">
      <c r="A113" s="86"/>
      <c r="B113" s="86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6"/>
      <c r="R113" s="86"/>
      <c r="S113" s="86"/>
      <c r="T113" s="86"/>
      <c r="U113" s="86"/>
    </row>
    <row r="114" spans="1:21">
      <c r="A114" s="86"/>
      <c r="B114" s="86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6"/>
      <c r="R114" s="86"/>
      <c r="S114" s="86"/>
      <c r="T114" s="86"/>
      <c r="U114" s="86"/>
    </row>
    <row r="115" spans="1:21">
      <c r="A115" s="86"/>
      <c r="B115" s="86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6"/>
      <c r="R115" s="86"/>
      <c r="S115" s="86"/>
      <c r="T115" s="86"/>
      <c r="U115" s="86"/>
    </row>
    <row r="116" spans="1:21">
      <c r="A116" s="86"/>
      <c r="B116" s="86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6"/>
      <c r="R116" s="86"/>
      <c r="S116" s="86"/>
      <c r="T116" s="86"/>
      <c r="U116" s="86"/>
    </row>
    <row r="117" spans="1:21">
      <c r="A117" s="86"/>
      <c r="B117" s="86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6"/>
      <c r="R117" s="86"/>
      <c r="S117" s="86"/>
      <c r="T117" s="86"/>
      <c r="U117" s="86"/>
    </row>
    <row r="118" spans="1:21">
      <c r="A118" s="86"/>
      <c r="B118" s="86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6"/>
      <c r="R118" s="86"/>
      <c r="S118" s="86"/>
      <c r="T118" s="86"/>
      <c r="U118" s="86"/>
    </row>
    <row r="119" spans="1:21">
      <c r="A119" s="86"/>
      <c r="B119" s="86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6"/>
      <c r="R119" s="86"/>
      <c r="S119" s="86"/>
      <c r="T119" s="86"/>
      <c r="U119" s="86"/>
    </row>
    <row r="120" spans="1:21">
      <c r="A120" s="86"/>
      <c r="B120" s="86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6"/>
      <c r="R120" s="86"/>
      <c r="S120" s="86"/>
      <c r="T120" s="86"/>
      <c r="U120" s="86"/>
    </row>
    <row r="121" spans="1:21">
      <c r="A121" s="86"/>
      <c r="B121" s="86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6"/>
      <c r="R121" s="86"/>
      <c r="S121" s="86"/>
      <c r="T121" s="86"/>
      <c r="U121" s="86"/>
    </row>
    <row r="122" spans="1:21">
      <c r="A122" s="86"/>
      <c r="B122" s="86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6"/>
      <c r="R122" s="86"/>
      <c r="S122" s="86"/>
      <c r="T122" s="86"/>
      <c r="U122" s="86"/>
    </row>
    <row r="123" spans="1:21">
      <c r="A123" s="86"/>
      <c r="B123" s="86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6"/>
      <c r="R123" s="86"/>
      <c r="S123" s="86"/>
      <c r="T123" s="86"/>
      <c r="U123" s="86"/>
    </row>
    <row r="124" spans="1:21">
      <c r="A124" s="86"/>
      <c r="B124" s="86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6"/>
      <c r="R124" s="86"/>
      <c r="S124" s="86"/>
      <c r="T124" s="86"/>
      <c r="U124" s="86"/>
    </row>
    <row r="125" spans="1:21">
      <c r="A125" s="86"/>
      <c r="B125" s="86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6"/>
      <c r="R125" s="86"/>
      <c r="S125" s="86"/>
      <c r="T125" s="86"/>
      <c r="U125" s="86"/>
    </row>
    <row r="126" spans="1:21">
      <c r="A126" s="86"/>
      <c r="B126" s="86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6"/>
      <c r="R126" s="86"/>
      <c r="S126" s="86"/>
      <c r="T126" s="86"/>
      <c r="U126" s="86"/>
    </row>
    <row r="127" spans="1:21">
      <c r="A127" s="86"/>
      <c r="B127" s="86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6"/>
      <c r="R127" s="86"/>
      <c r="S127" s="86"/>
      <c r="T127" s="86"/>
      <c r="U127" s="86"/>
    </row>
    <row r="128" spans="1:21">
      <c r="A128" s="86"/>
      <c r="B128" s="86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6"/>
      <c r="R128" s="86"/>
      <c r="S128" s="86"/>
      <c r="T128" s="86"/>
      <c r="U128" s="86"/>
    </row>
    <row r="129" spans="1:21">
      <c r="A129" s="86"/>
      <c r="B129" s="86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6"/>
      <c r="R129" s="86"/>
      <c r="S129" s="86"/>
      <c r="T129" s="86"/>
      <c r="U129" s="86"/>
    </row>
    <row r="130" spans="1:21">
      <c r="A130" s="86"/>
      <c r="B130" s="86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6"/>
      <c r="R130" s="86"/>
      <c r="S130" s="86"/>
      <c r="T130" s="86"/>
      <c r="U130" s="86"/>
    </row>
    <row r="131" spans="1:21">
      <c r="A131" s="86"/>
      <c r="B131" s="86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6"/>
      <c r="R131" s="86"/>
      <c r="S131" s="86"/>
      <c r="T131" s="86"/>
      <c r="U131" s="86"/>
    </row>
    <row r="132" spans="1:21">
      <c r="A132" s="86"/>
      <c r="B132" s="86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6"/>
      <c r="R132" s="86"/>
      <c r="S132" s="86"/>
      <c r="T132" s="86"/>
      <c r="U132" s="86"/>
    </row>
    <row r="133" spans="1:21">
      <c r="A133" s="86"/>
      <c r="B133" s="86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6"/>
      <c r="R133" s="86"/>
      <c r="S133" s="86"/>
      <c r="T133" s="86"/>
      <c r="U133" s="86"/>
    </row>
    <row r="134" spans="1:21">
      <c r="A134" s="86"/>
      <c r="B134" s="86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6"/>
      <c r="R134" s="86"/>
      <c r="S134" s="86"/>
      <c r="T134" s="86"/>
      <c r="U134" s="86"/>
    </row>
    <row r="135" spans="1:21">
      <c r="A135" s="86"/>
      <c r="B135" s="86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6"/>
      <c r="R135" s="86"/>
      <c r="S135" s="86"/>
      <c r="T135" s="86"/>
      <c r="U135" s="86"/>
    </row>
    <row r="136" spans="1:21">
      <c r="A136" s="86"/>
      <c r="B136" s="86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6"/>
      <c r="R136" s="86"/>
      <c r="S136" s="86"/>
      <c r="T136" s="86"/>
      <c r="U136" s="86"/>
    </row>
    <row r="137" spans="1:21">
      <c r="A137" s="86"/>
      <c r="B137" s="86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6"/>
      <c r="R137" s="86"/>
      <c r="S137" s="86"/>
      <c r="T137" s="86"/>
      <c r="U137" s="86"/>
    </row>
    <row r="138" spans="1:21">
      <c r="A138" s="86"/>
      <c r="B138" s="86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6"/>
      <c r="R138" s="86"/>
      <c r="S138" s="86"/>
      <c r="T138" s="86"/>
      <c r="U138" s="86"/>
    </row>
    <row r="139" spans="1:21">
      <c r="A139" s="86"/>
      <c r="B139" s="86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6"/>
      <c r="R139" s="86"/>
      <c r="S139" s="86"/>
      <c r="T139" s="86"/>
      <c r="U139" s="86"/>
    </row>
    <row r="140" spans="1:21">
      <c r="A140" s="86"/>
      <c r="B140" s="86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6"/>
      <c r="R140" s="86"/>
      <c r="S140" s="86"/>
      <c r="T140" s="86"/>
      <c r="U140" s="86"/>
    </row>
    <row r="141" spans="1:21">
      <c r="A141" s="86"/>
      <c r="B141" s="86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6"/>
      <c r="R141" s="86"/>
      <c r="S141" s="86"/>
      <c r="T141" s="86"/>
      <c r="U141" s="86"/>
    </row>
    <row r="142" spans="1:21">
      <c r="A142" s="86"/>
      <c r="B142" s="86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6"/>
      <c r="R142" s="86"/>
      <c r="S142" s="86"/>
      <c r="T142" s="86"/>
      <c r="U142" s="86"/>
    </row>
    <row r="143" spans="1:21">
      <c r="A143" s="86"/>
      <c r="B143" s="86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6"/>
      <c r="R143" s="86"/>
      <c r="S143" s="86"/>
      <c r="T143" s="86"/>
      <c r="U143" s="86"/>
    </row>
    <row r="144" spans="1:21">
      <c r="A144" s="86"/>
      <c r="B144" s="86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6"/>
      <c r="R144" s="86"/>
      <c r="S144" s="86"/>
      <c r="T144" s="86"/>
      <c r="U144" s="86"/>
    </row>
    <row r="145" spans="1:21">
      <c r="A145" s="86"/>
      <c r="B145" s="86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6"/>
      <c r="R145" s="86"/>
      <c r="S145" s="86"/>
      <c r="T145" s="86"/>
      <c r="U145" s="86"/>
    </row>
    <row r="146" spans="1:21">
      <c r="A146" s="86"/>
      <c r="B146" s="86"/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6"/>
      <c r="R146" s="86"/>
      <c r="S146" s="86"/>
      <c r="T146" s="86"/>
      <c r="U146" s="86"/>
    </row>
    <row r="147" spans="1:21">
      <c r="A147" s="86"/>
      <c r="B147" s="86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6"/>
      <c r="R147" s="86"/>
      <c r="S147" s="86"/>
      <c r="T147" s="86"/>
      <c r="U147" s="86"/>
    </row>
    <row r="148" spans="1:21">
      <c r="A148" s="86"/>
      <c r="B148" s="86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6"/>
      <c r="R148" s="86"/>
      <c r="S148" s="86"/>
      <c r="T148" s="86"/>
      <c r="U148" s="86"/>
    </row>
    <row r="149" spans="1:21">
      <c r="A149" s="86"/>
      <c r="B149" s="86"/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6"/>
      <c r="R149" s="86"/>
      <c r="S149" s="86"/>
      <c r="T149" s="86"/>
      <c r="U149" s="86"/>
    </row>
    <row r="150" spans="1:21">
      <c r="A150" s="86"/>
      <c r="B150" s="86"/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6"/>
      <c r="R150" s="86"/>
      <c r="S150" s="86"/>
      <c r="T150" s="86"/>
      <c r="U150" s="86"/>
    </row>
    <row r="151" spans="1:21">
      <c r="A151" s="86"/>
      <c r="B151" s="86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6"/>
      <c r="R151" s="86"/>
      <c r="S151" s="86"/>
      <c r="T151" s="86"/>
      <c r="U151" s="86"/>
    </row>
    <row r="152" spans="1:21">
      <c r="A152" s="86"/>
      <c r="B152" s="86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6"/>
      <c r="R152" s="86"/>
      <c r="S152" s="86"/>
      <c r="T152" s="86"/>
      <c r="U152" s="86"/>
    </row>
    <row r="153" spans="1:21">
      <c r="A153" s="86"/>
      <c r="B153" s="86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6"/>
      <c r="R153" s="86"/>
      <c r="S153" s="86"/>
      <c r="T153" s="86"/>
      <c r="U153" s="86"/>
    </row>
    <row r="154" spans="1:21">
      <c r="A154" s="86"/>
      <c r="B154" s="86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6"/>
      <c r="R154" s="86"/>
      <c r="S154" s="86"/>
      <c r="T154" s="86"/>
      <c r="U154" s="86"/>
    </row>
    <row r="155" spans="1:21">
      <c r="A155" s="86"/>
      <c r="B155" s="86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6"/>
      <c r="R155" s="86"/>
      <c r="S155" s="86"/>
      <c r="T155" s="86"/>
      <c r="U155" s="86"/>
    </row>
    <row r="156" spans="1:21">
      <c r="A156" s="86"/>
      <c r="B156" s="86"/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6"/>
      <c r="R156" s="86"/>
      <c r="S156" s="86"/>
      <c r="T156" s="86"/>
      <c r="U156" s="86"/>
    </row>
    <row r="157" spans="1:21">
      <c r="A157" s="86"/>
      <c r="B157" s="86"/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6"/>
      <c r="R157" s="86"/>
      <c r="S157" s="86"/>
      <c r="T157" s="86"/>
      <c r="U157" s="86"/>
    </row>
    <row r="158" spans="1:21">
      <c r="A158" s="86"/>
      <c r="B158" s="86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6"/>
      <c r="R158" s="86"/>
      <c r="S158" s="86"/>
      <c r="T158" s="86"/>
      <c r="U158" s="86"/>
    </row>
    <row r="159" spans="1:21">
      <c r="A159" s="86"/>
      <c r="B159" s="86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6"/>
      <c r="R159" s="86"/>
      <c r="S159" s="86"/>
      <c r="T159" s="86"/>
      <c r="U159" s="86"/>
    </row>
    <row r="160" spans="1:21">
      <c r="A160" s="86"/>
      <c r="B160" s="86"/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6"/>
      <c r="R160" s="86"/>
      <c r="S160" s="86"/>
      <c r="T160" s="86"/>
      <c r="U160" s="86"/>
    </row>
    <row r="161" spans="1:21">
      <c r="A161" s="86"/>
      <c r="B161" s="86"/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6"/>
      <c r="R161" s="86"/>
      <c r="S161" s="86"/>
      <c r="T161" s="86"/>
      <c r="U161" s="86"/>
    </row>
    <row r="162" spans="1:21">
      <c r="A162" s="86"/>
      <c r="B162" s="86"/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6"/>
      <c r="R162" s="86"/>
      <c r="S162" s="86"/>
      <c r="T162" s="86"/>
      <c r="U162" s="86"/>
    </row>
    <row r="163" spans="1:21">
      <c r="A163" s="86"/>
      <c r="B163" s="86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6"/>
      <c r="R163" s="86"/>
      <c r="S163" s="86"/>
      <c r="T163" s="86"/>
      <c r="U163" s="86"/>
    </row>
    <row r="164" spans="1:21">
      <c r="A164" s="86"/>
      <c r="B164" s="86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6"/>
      <c r="R164" s="86"/>
      <c r="S164" s="86"/>
      <c r="T164" s="86"/>
      <c r="U164" s="86"/>
    </row>
    <row r="165" spans="1:21">
      <c r="A165" s="86"/>
      <c r="B165" s="86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6"/>
      <c r="R165" s="86"/>
      <c r="S165" s="86"/>
      <c r="T165" s="86"/>
      <c r="U165" s="86"/>
    </row>
    <row r="166" spans="1:21">
      <c r="A166" s="86"/>
      <c r="B166" s="86"/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6"/>
      <c r="R166" s="86"/>
      <c r="S166" s="86"/>
      <c r="T166" s="86"/>
      <c r="U166" s="86"/>
    </row>
    <row r="167" spans="1:21">
      <c r="A167" s="86"/>
      <c r="B167" s="86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6"/>
      <c r="R167" s="86"/>
      <c r="S167" s="86"/>
      <c r="T167" s="86"/>
      <c r="U167" s="86"/>
    </row>
    <row r="168" spans="1:21">
      <c r="A168" s="86"/>
      <c r="B168" s="86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6"/>
      <c r="R168" s="86"/>
      <c r="S168" s="86"/>
      <c r="T168" s="86"/>
      <c r="U168" s="86"/>
    </row>
    <row r="169" spans="1:21">
      <c r="A169" s="86"/>
      <c r="B169" s="86"/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6"/>
      <c r="R169" s="86"/>
      <c r="S169" s="86"/>
      <c r="T169" s="86"/>
      <c r="U169" s="86"/>
    </row>
    <row r="170" spans="1:21">
      <c r="A170" s="86"/>
      <c r="B170" s="86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6"/>
      <c r="R170" s="86"/>
      <c r="S170" s="86"/>
      <c r="T170" s="86"/>
      <c r="U170" s="86"/>
    </row>
    <row r="171" spans="1:21">
      <c r="A171" s="86"/>
      <c r="B171" s="86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6"/>
      <c r="R171" s="86"/>
      <c r="S171" s="86"/>
      <c r="T171" s="86"/>
      <c r="U171" s="86"/>
    </row>
    <row r="172" spans="1:21">
      <c r="A172" s="86"/>
      <c r="B172" s="86"/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6"/>
      <c r="R172" s="86"/>
      <c r="S172" s="86"/>
      <c r="T172" s="86"/>
      <c r="U172" s="86"/>
    </row>
    <row r="173" spans="1:21">
      <c r="A173" s="86"/>
      <c r="B173" s="86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6"/>
      <c r="R173" s="86"/>
      <c r="S173" s="86"/>
      <c r="T173" s="86"/>
      <c r="U173" s="86"/>
    </row>
    <row r="174" spans="1:21">
      <c r="A174" s="86"/>
      <c r="B174" s="86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6"/>
      <c r="R174" s="86"/>
      <c r="S174" s="86"/>
      <c r="T174" s="86"/>
      <c r="U174" s="86"/>
    </row>
    <row r="175" spans="1:21">
      <c r="A175" s="86"/>
      <c r="B175" s="86"/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6"/>
      <c r="R175" s="86"/>
      <c r="S175" s="86"/>
      <c r="T175" s="86"/>
      <c r="U175" s="86"/>
    </row>
    <row r="176" spans="1:21">
      <c r="A176" s="86"/>
      <c r="B176" s="86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6"/>
      <c r="R176" s="86"/>
      <c r="S176" s="86"/>
      <c r="T176" s="86"/>
      <c r="U176" s="86"/>
    </row>
    <row r="177" spans="1:21">
      <c r="A177" s="86"/>
      <c r="B177" s="86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6"/>
      <c r="R177" s="86"/>
      <c r="S177" s="86"/>
      <c r="T177" s="86"/>
      <c r="U177" s="86"/>
    </row>
    <row r="178" spans="1:21">
      <c r="A178" s="86"/>
      <c r="B178" s="86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6"/>
      <c r="R178" s="86"/>
      <c r="S178" s="86"/>
      <c r="T178" s="86"/>
      <c r="U178" s="86"/>
    </row>
    <row r="179" spans="1:21">
      <c r="A179" s="86"/>
      <c r="B179" s="86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6"/>
      <c r="R179" s="86"/>
      <c r="S179" s="86"/>
      <c r="T179" s="86"/>
      <c r="U179" s="86"/>
    </row>
    <row r="180" spans="1:21">
      <c r="A180" s="86"/>
      <c r="B180" s="86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6"/>
      <c r="R180" s="86"/>
      <c r="S180" s="86"/>
      <c r="T180" s="86"/>
      <c r="U180" s="86"/>
    </row>
    <row r="181" spans="1:21">
      <c r="A181" s="86"/>
      <c r="B181" s="86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6"/>
      <c r="R181" s="86"/>
      <c r="S181" s="86"/>
      <c r="T181" s="86"/>
      <c r="U181" s="86"/>
    </row>
    <row r="182" spans="1:21">
      <c r="A182" s="86"/>
      <c r="B182" s="86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6"/>
      <c r="R182" s="86"/>
      <c r="S182" s="86"/>
      <c r="T182" s="86"/>
      <c r="U182" s="86"/>
    </row>
    <row r="183" spans="1:21">
      <c r="A183" s="86"/>
      <c r="B183" s="86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6"/>
      <c r="R183" s="86"/>
      <c r="S183" s="86"/>
      <c r="T183" s="86"/>
      <c r="U183" s="86"/>
    </row>
    <row r="184" spans="1:21">
      <c r="A184" s="86"/>
      <c r="B184" s="86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6"/>
      <c r="R184" s="86"/>
      <c r="S184" s="86"/>
      <c r="T184" s="86"/>
      <c r="U184" s="86"/>
    </row>
    <row r="185" spans="1:21">
      <c r="A185" s="86"/>
      <c r="B185" s="86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6"/>
      <c r="R185" s="86"/>
      <c r="S185" s="86"/>
      <c r="T185" s="86"/>
      <c r="U185" s="86"/>
    </row>
    <row r="186" spans="1:21">
      <c r="A186" s="86"/>
      <c r="B186" s="86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6"/>
      <c r="R186" s="86"/>
      <c r="S186" s="86"/>
      <c r="T186" s="86"/>
      <c r="U186" s="86"/>
    </row>
    <row r="187" spans="1:21">
      <c r="A187" s="86"/>
      <c r="B187" s="86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6"/>
      <c r="R187" s="86"/>
      <c r="S187" s="86"/>
      <c r="T187" s="86"/>
      <c r="U187" s="86"/>
    </row>
    <row r="188" spans="1:21">
      <c r="A188" s="86"/>
      <c r="B188" s="86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6"/>
      <c r="R188" s="86"/>
      <c r="S188" s="86"/>
      <c r="T188" s="86"/>
      <c r="U188" s="86"/>
    </row>
    <row r="189" spans="1:21">
      <c r="A189" s="86"/>
      <c r="B189" s="86"/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6"/>
      <c r="R189" s="86"/>
      <c r="S189" s="86"/>
      <c r="T189" s="86"/>
      <c r="U189" s="86"/>
    </row>
    <row r="190" spans="1:21">
      <c r="A190" s="86"/>
      <c r="B190" s="86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6"/>
      <c r="R190" s="86"/>
      <c r="S190" s="86"/>
      <c r="T190" s="86"/>
      <c r="U190" s="86"/>
    </row>
    <row r="191" spans="1:21">
      <c r="A191" s="86"/>
      <c r="B191" s="86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6"/>
      <c r="R191" s="86"/>
      <c r="S191" s="86"/>
      <c r="T191" s="86"/>
      <c r="U191" s="86"/>
    </row>
    <row r="192" spans="1:21">
      <c r="A192" s="86"/>
      <c r="B192" s="86"/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6"/>
      <c r="R192" s="86"/>
      <c r="S192" s="86"/>
      <c r="T192" s="86"/>
      <c r="U192" s="86"/>
    </row>
    <row r="193" spans="1:21">
      <c r="A193" s="86"/>
      <c r="B193" s="86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6"/>
      <c r="R193" s="86"/>
      <c r="S193" s="86"/>
      <c r="T193" s="86"/>
      <c r="U193" s="86"/>
    </row>
    <row r="194" spans="1:21">
      <c r="A194" s="86"/>
      <c r="B194" s="86"/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6"/>
      <c r="R194" s="86"/>
      <c r="S194" s="86"/>
      <c r="T194" s="86"/>
      <c r="U194" s="86"/>
    </row>
    <row r="195" spans="1:21">
      <c r="A195" s="86"/>
      <c r="B195" s="86"/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6"/>
      <c r="R195" s="86"/>
      <c r="S195" s="86"/>
      <c r="T195" s="86"/>
      <c r="U195" s="86"/>
    </row>
    <row r="196" spans="1:21">
      <c r="A196" s="86"/>
      <c r="B196" s="86"/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6"/>
      <c r="R196" s="86"/>
      <c r="S196" s="86"/>
      <c r="T196" s="86"/>
      <c r="U196" s="86"/>
    </row>
    <row r="197" spans="1:21">
      <c r="A197" s="86"/>
      <c r="B197" s="86"/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6"/>
      <c r="R197" s="86"/>
      <c r="S197" s="86"/>
      <c r="T197" s="86"/>
      <c r="U197" s="86"/>
    </row>
    <row r="198" spans="1:21">
      <c r="A198" s="86"/>
      <c r="B198" s="86"/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6"/>
      <c r="R198" s="86"/>
      <c r="S198" s="86"/>
      <c r="T198" s="86"/>
      <c r="U198" s="86"/>
    </row>
    <row r="199" spans="1:21">
      <c r="A199" s="86"/>
      <c r="B199" s="86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6"/>
      <c r="R199" s="86"/>
      <c r="S199" s="86"/>
      <c r="T199" s="86"/>
      <c r="U199" s="86"/>
    </row>
    <row r="200" spans="1:21">
      <c r="A200" s="86"/>
      <c r="B200" s="86"/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6"/>
      <c r="R200" s="86"/>
      <c r="S200" s="86"/>
      <c r="T200" s="86"/>
      <c r="U200" s="86"/>
    </row>
    <row r="201" spans="1:21">
      <c r="A201" s="86"/>
      <c r="B201" s="86"/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6"/>
      <c r="R201" s="86"/>
      <c r="S201" s="86"/>
      <c r="T201" s="86"/>
      <c r="U201" s="86"/>
    </row>
    <row r="202" spans="1:21">
      <c r="A202" s="86"/>
      <c r="B202" s="86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6"/>
      <c r="R202" s="86"/>
      <c r="S202" s="86"/>
      <c r="T202" s="86"/>
      <c r="U202" s="86"/>
    </row>
    <row r="203" spans="1:21">
      <c r="A203" s="86"/>
      <c r="B203" s="86"/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6"/>
      <c r="R203" s="86"/>
      <c r="S203" s="86"/>
      <c r="T203" s="86"/>
      <c r="U203" s="86"/>
    </row>
    <row r="204" spans="1:21">
      <c r="A204" s="86"/>
      <c r="B204" s="86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6"/>
      <c r="R204" s="86"/>
      <c r="S204" s="86"/>
      <c r="T204" s="86"/>
      <c r="U204" s="86"/>
    </row>
    <row r="205" spans="1:21">
      <c r="A205" s="86"/>
      <c r="B205" s="86"/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6"/>
      <c r="R205" s="86"/>
      <c r="S205" s="86"/>
      <c r="T205" s="86"/>
      <c r="U205" s="86"/>
    </row>
    <row r="206" spans="1:21">
      <c r="A206" s="86"/>
      <c r="B206" s="86"/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6"/>
      <c r="R206" s="86"/>
      <c r="S206" s="86"/>
      <c r="T206" s="86"/>
      <c r="U206" s="86"/>
    </row>
    <row r="207" spans="1:21">
      <c r="A207" s="86"/>
      <c r="B207" s="86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6"/>
      <c r="R207" s="86"/>
      <c r="S207" s="86"/>
      <c r="T207" s="86"/>
      <c r="U207" s="86"/>
    </row>
    <row r="208" spans="1:21">
      <c r="A208" s="86"/>
      <c r="B208" s="86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6"/>
      <c r="R208" s="86"/>
      <c r="S208" s="86"/>
      <c r="T208" s="86"/>
      <c r="U208" s="86"/>
    </row>
    <row r="209" spans="1:21">
      <c r="A209" s="86"/>
      <c r="B209" s="86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6"/>
      <c r="R209" s="86"/>
      <c r="S209" s="86"/>
      <c r="T209" s="86"/>
      <c r="U209" s="86"/>
    </row>
    <row r="210" spans="1:21">
      <c r="A210" s="86"/>
      <c r="B210" s="86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6"/>
      <c r="R210" s="86"/>
      <c r="S210" s="86"/>
      <c r="T210" s="86"/>
      <c r="U210" s="86"/>
    </row>
    <row r="211" spans="1:21">
      <c r="A211" s="86"/>
      <c r="B211" s="86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6"/>
      <c r="R211" s="86"/>
      <c r="S211" s="86"/>
      <c r="T211" s="86"/>
      <c r="U211" s="86"/>
    </row>
    <row r="212" spans="1:21">
      <c r="A212" s="86"/>
      <c r="B212" s="86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6"/>
      <c r="R212" s="86"/>
      <c r="S212" s="86"/>
      <c r="T212" s="86"/>
      <c r="U212" s="86"/>
    </row>
    <row r="213" spans="1:21">
      <c r="A213" s="86"/>
      <c r="B213" s="86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6"/>
      <c r="R213" s="86"/>
      <c r="S213" s="86"/>
      <c r="T213" s="86"/>
      <c r="U213" s="86"/>
    </row>
    <row r="214" spans="1:21">
      <c r="A214" s="86"/>
      <c r="B214" s="86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6"/>
      <c r="R214" s="86"/>
      <c r="S214" s="86"/>
      <c r="T214" s="86"/>
      <c r="U214" s="86"/>
    </row>
    <row r="215" spans="1:21">
      <c r="A215" s="86"/>
      <c r="B215" s="86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6"/>
      <c r="R215" s="86"/>
      <c r="S215" s="86"/>
      <c r="T215" s="86"/>
      <c r="U215" s="86"/>
    </row>
    <row r="216" spans="1:21">
      <c r="A216" s="86"/>
      <c r="B216" s="86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6"/>
      <c r="R216" s="86"/>
      <c r="S216" s="86"/>
      <c r="T216" s="86"/>
      <c r="U216" s="86"/>
    </row>
    <row r="217" spans="1:21">
      <c r="A217" s="86"/>
      <c r="B217" s="86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6"/>
      <c r="R217" s="86"/>
      <c r="S217" s="86"/>
      <c r="T217" s="86"/>
      <c r="U217" s="86"/>
    </row>
    <row r="218" spans="1:21">
      <c r="A218" s="86"/>
      <c r="B218" s="86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6"/>
      <c r="R218" s="86"/>
      <c r="S218" s="86"/>
      <c r="T218" s="86"/>
      <c r="U218" s="86"/>
    </row>
    <row r="219" spans="1:21">
      <c r="A219" s="86"/>
      <c r="B219" s="86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6"/>
      <c r="R219" s="86"/>
      <c r="S219" s="86"/>
      <c r="T219" s="86"/>
      <c r="U219" s="86"/>
    </row>
    <row r="220" spans="1:21">
      <c r="A220" s="86"/>
      <c r="B220" s="86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6"/>
      <c r="R220" s="86"/>
      <c r="S220" s="86"/>
      <c r="T220" s="86"/>
      <c r="U220" s="86"/>
    </row>
    <row r="221" spans="1:21">
      <c r="A221" s="86"/>
      <c r="B221" s="86"/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6"/>
      <c r="R221" s="86"/>
      <c r="S221" s="86"/>
      <c r="T221" s="86"/>
      <c r="U221" s="86"/>
    </row>
    <row r="222" spans="1:21">
      <c r="A222" s="86"/>
      <c r="B222" s="86"/>
      <c r="C222" s="84"/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6"/>
      <c r="R222" s="86"/>
      <c r="S222" s="86"/>
      <c r="T222" s="86"/>
      <c r="U222" s="86"/>
    </row>
    <row r="223" spans="1:21">
      <c r="A223" s="86"/>
      <c r="B223" s="86"/>
      <c r="C223" s="84"/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6"/>
      <c r="R223" s="86"/>
      <c r="S223" s="86"/>
      <c r="T223" s="86"/>
      <c r="U223" s="86"/>
    </row>
    <row r="224" spans="1:21">
      <c r="A224" s="86"/>
      <c r="B224" s="86"/>
      <c r="C224" s="84"/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6"/>
      <c r="R224" s="86"/>
      <c r="S224" s="86"/>
      <c r="T224" s="86"/>
      <c r="U224" s="86"/>
    </row>
    <row r="225" spans="1:21">
      <c r="A225" s="86"/>
      <c r="B225" s="86"/>
      <c r="C225" s="84"/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6"/>
      <c r="R225" s="86"/>
      <c r="S225" s="86"/>
      <c r="T225" s="86"/>
      <c r="U225" s="86"/>
    </row>
    <row r="226" spans="1:21">
      <c r="A226" s="86"/>
      <c r="B226" s="86"/>
      <c r="C226" s="84"/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6"/>
      <c r="R226" s="86"/>
      <c r="S226" s="86"/>
      <c r="T226" s="86"/>
      <c r="U226" s="86"/>
    </row>
    <row r="227" spans="1:21">
      <c r="A227" s="86"/>
      <c r="B227" s="86"/>
      <c r="C227" s="84"/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6"/>
      <c r="R227" s="86"/>
      <c r="S227" s="86"/>
      <c r="T227" s="86"/>
      <c r="U227" s="86"/>
    </row>
    <row r="228" spans="1:21">
      <c r="A228" s="86"/>
      <c r="B228" s="86"/>
      <c r="C228" s="84"/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6"/>
      <c r="R228" s="86"/>
      <c r="S228" s="86"/>
      <c r="T228" s="86"/>
      <c r="U228" s="86"/>
    </row>
    <row r="229" spans="1:21">
      <c r="A229" s="86"/>
      <c r="B229" s="86"/>
      <c r="C229" s="84"/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6"/>
      <c r="R229" s="86"/>
      <c r="S229" s="86"/>
      <c r="T229" s="86"/>
      <c r="U229" s="86"/>
    </row>
    <row r="230" spans="1:21">
      <c r="A230" s="86"/>
      <c r="B230" s="86"/>
      <c r="C230" s="84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6"/>
      <c r="R230" s="86"/>
      <c r="S230" s="86"/>
      <c r="T230" s="86"/>
      <c r="U230" s="86"/>
    </row>
    <row r="231" spans="1:21">
      <c r="A231" s="86"/>
      <c r="B231" s="86"/>
      <c r="C231" s="84"/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6"/>
      <c r="R231" s="86"/>
      <c r="S231" s="86"/>
      <c r="T231" s="86"/>
      <c r="U231" s="86"/>
    </row>
    <row r="232" spans="1:21">
      <c r="A232" s="86"/>
      <c r="B232" s="86"/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6"/>
      <c r="R232" s="86"/>
      <c r="S232" s="86"/>
      <c r="T232" s="86"/>
      <c r="U232" s="86"/>
    </row>
    <row r="233" spans="1:21">
      <c r="A233" s="86"/>
      <c r="B233" s="86"/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6"/>
      <c r="R233" s="86"/>
      <c r="S233" s="86"/>
      <c r="T233" s="86"/>
      <c r="U233" s="86"/>
    </row>
    <row r="234" spans="1:21">
      <c r="A234" s="86"/>
      <c r="B234" s="86"/>
      <c r="C234" s="84"/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6"/>
      <c r="R234" s="86"/>
      <c r="S234" s="86"/>
      <c r="T234" s="86"/>
      <c r="U234" s="86"/>
    </row>
    <row r="235" spans="1:21">
      <c r="A235" s="86"/>
      <c r="B235" s="86"/>
      <c r="C235" s="84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6"/>
      <c r="R235" s="86"/>
      <c r="S235" s="86"/>
      <c r="T235" s="86"/>
      <c r="U235" s="86"/>
    </row>
    <row r="236" spans="1:21">
      <c r="A236" s="86"/>
      <c r="B236" s="86"/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6"/>
      <c r="R236" s="86"/>
      <c r="S236" s="86"/>
      <c r="T236" s="86"/>
      <c r="U236" s="86"/>
    </row>
    <row r="237" spans="1:21">
      <c r="A237" s="86"/>
      <c r="B237" s="86"/>
      <c r="C237" s="84"/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6"/>
      <c r="R237" s="86"/>
      <c r="S237" s="86"/>
      <c r="T237" s="86"/>
      <c r="U237" s="86"/>
    </row>
    <row r="238" spans="1:21">
      <c r="A238" s="86"/>
      <c r="B238" s="86"/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6"/>
      <c r="R238" s="86"/>
      <c r="S238" s="86"/>
      <c r="T238" s="86"/>
      <c r="U238" s="86"/>
    </row>
    <row r="239" spans="1:21">
      <c r="A239" s="86"/>
      <c r="B239" s="86"/>
      <c r="C239" s="84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6"/>
      <c r="R239" s="86"/>
      <c r="S239" s="86"/>
      <c r="T239" s="86"/>
      <c r="U239" s="86"/>
    </row>
    <row r="240" spans="1:21">
      <c r="A240" s="86"/>
      <c r="B240" s="86"/>
      <c r="C240" s="84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6"/>
      <c r="R240" s="86"/>
      <c r="S240" s="86"/>
      <c r="T240" s="86"/>
      <c r="U240" s="86"/>
    </row>
    <row r="241" spans="1:21">
      <c r="A241" s="86"/>
      <c r="B241" s="86"/>
      <c r="C241" s="84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6"/>
      <c r="R241" s="86"/>
      <c r="S241" s="86"/>
      <c r="T241" s="86"/>
      <c r="U241" s="86"/>
    </row>
    <row r="242" spans="1:21">
      <c r="A242" s="86"/>
      <c r="B242" s="86"/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6"/>
      <c r="R242" s="86"/>
      <c r="S242" s="86"/>
      <c r="T242" s="86"/>
      <c r="U242" s="86"/>
    </row>
    <row r="243" spans="1:21">
      <c r="A243" s="86"/>
      <c r="B243" s="86"/>
      <c r="C243" s="84"/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6"/>
      <c r="R243" s="86"/>
      <c r="S243" s="86"/>
      <c r="T243" s="86"/>
      <c r="U243" s="86"/>
    </row>
    <row r="244" spans="1:21">
      <c r="A244" s="86"/>
      <c r="B244" s="86"/>
      <c r="C244" s="84"/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6"/>
      <c r="R244" s="86"/>
      <c r="S244" s="86"/>
      <c r="T244" s="86"/>
      <c r="U244" s="86"/>
    </row>
    <row r="245" spans="1:21">
      <c r="A245" s="86"/>
      <c r="B245" s="86"/>
      <c r="C245" s="84"/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6"/>
      <c r="R245" s="86"/>
      <c r="S245" s="86"/>
      <c r="T245" s="86"/>
      <c r="U245" s="86"/>
    </row>
    <row r="246" spans="1:21">
      <c r="A246" s="86"/>
      <c r="B246" s="86"/>
      <c r="C246" s="84"/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6"/>
      <c r="R246" s="86"/>
      <c r="S246" s="86"/>
      <c r="T246" s="86"/>
      <c r="U246" s="86"/>
    </row>
    <row r="247" spans="1:21">
      <c r="A247" s="86"/>
      <c r="B247" s="86"/>
      <c r="C247" s="84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6"/>
      <c r="R247" s="86"/>
      <c r="S247" s="86"/>
      <c r="T247" s="86"/>
      <c r="U247" s="86"/>
    </row>
    <row r="248" spans="1:21">
      <c r="A248" s="86"/>
      <c r="B248" s="86"/>
      <c r="C248" s="84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6"/>
      <c r="R248" s="86"/>
      <c r="S248" s="86"/>
      <c r="T248" s="86"/>
      <c r="U248" s="86"/>
    </row>
    <row r="249" spans="1:21">
      <c r="A249" s="86"/>
      <c r="B249" s="86"/>
      <c r="C249" s="84"/>
      <c r="D249" s="84"/>
      <c r="E249" s="84"/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6"/>
      <c r="R249" s="86"/>
      <c r="S249" s="86"/>
      <c r="T249" s="86"/>
      <c r="U249" s="86"/>
    </row>
    <row r="250" spans="1:21">
      <c r="A250" s="86"/>
      <c r="B250" s="86"/>
      <c r="C250" s="84"/>
      <c r="D250" s="84"/>
      <c r="E250" s="84"/>
      <c r="F250" s="8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6"/>
      <c r="R250" s="86"/>
      <c r="S250" s="86"/>
      <c r="T250" s="86"/>
      <c r="U250" s="86"/>
    </row>
    <row r="251" spans="1:21">
      <c r="A251" s="86"/>
      <c r="B251" s="86"/>
      <c r="C251" s="84"/>
      <c r="D251" s="84"/>
      <c r="E251" s="84"/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6"/>
      <c r="R251" s="86"/>
      <c r="S251" s="86"/>
      <c r="T251" s="86"/>
      <c r="U251" s="86"/>
    </row>
    <row r="252" spans="1:21">
      <c r="A252" s="86"/>
      <c r="B252" s="86"/>
      <c r="C252" s="84"/>
      <c r="D252" s="84"/>
      <c r="E252" s="84"/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6"/>
      <c r="R252" s="86"/>
      <c r="S252" s="86"/>
      <c r="T252" s="86"/>
      <c r="U252" s="86"/>
    </row>
    <row r="253" spans="1:21">
      <c r="A253" s="86"/>
      <c r="B253" s="86"/>
      <c r="C253" s="84"/>
      <c r="D253" s="84"/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6"/>
      <c r="R253" s="86"/>
      <c r="S253" s="86"/>
      <c r="T253" s="86"/>
      <c r="U253" s="86"/>
    </row>
    <row r="254" spans="1:21">
      <c r="A254" s="86"/>
      <c r="B254" s="86"/>
      <c r="C254" s="84"/>
      <c r="D254" s="84"/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6"/>
      <c r="R254" s="86"/>
      <c r="S254" s="86"/>
      <c r="T254" s="86"/>
      <c r="U254" s="86"/>
    </row>
    <row r="255" spans="1:21">
      <c r="A255" s="86"/>
      <c r="B255" s="86"/>
      <c r="C255" s="84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4"/>
      <c r="O255" s="84"/>
      <c r="P255" s="84"/>
      <c r="Q255" s="86"/>
      <c r="R255" s="86"/>
      <c r="S255" s="86"/>
      <c r="T255" s="86"/>
      <c r="U255" s="86"/>
    </row>
    <row r="256" spans="1:21">
      <c r="A256" s="86"/>
      <c r="B256" s="86"/>
      <c r="C256" s="84"/>
      <c r="D256" s="84"/>
      <c r="E256" s="84"/>
      <c r="F256" s="84"/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86"/>
      <c r="R256" s="86"/>
      <c r="S256" s="86"/>
      <c r="T256" s="86"/>
      <c r="U256" s="86"/>
    </row>
    <row r="257" spans="1:21">
      <c r="A257" s="86"/>
      <c r="B257" s="86"/>
      <c r="C257" s="84"/>
      <c r="D257" s="84"/>
      <c r="E257" s="84"/>
      <c r="F257" s="84"/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86"/>
      <c r="R257" s="86"/>
      <c r="S257" s="86"/>
      <c r="T257" s="86"/>
      <c r="U257" s="86"/>
    </row>
    <row r="258" spans="1:21">
      <c r="A258" s="86"/>
      <c r="B258" s="86"/>
      <c r="C258" s="84"/>
      <c r="D258" s="84"/>
      <c r="E258" s="84"/>
      <c r="F258" s="84"/>
      <c r="G258" s="84"/>
      <c r="H258" s="84"/>
      <c r="I258" s="84"/>
      <c r="J258" s="84"/>
      <c r="K258" s="84"/>
      <c r="L258" s="84"/>
      <c r="M258" s="84"/>
      <c r="N258" s="84"/>
      <c r="O258" s="84"/>
      <c r="P258" s="84"/>
      <c r="Q258" s="86"/>
      <c r="R258" s="86"/>
      <c r="S258" s="86"/>
      <c r="T258" s="86"/>
      <c r="U258" s="86"/>
    </row>
    <row r="259" spans="1:21">
      <c r="A259" s="86"/>
      <c r="B259" s="86"/>
      <c r="C259" s="84"/>
      <c r="D259" s="84"/>
      <c r="E259" s="84"/>
      <c r="F259" s="84"/>
      <c r="G259" s="84"/>
      <c r="H259" s="84"/>
      <c r="I259" s="84"/>
      <c r="J259" s="84"/>
      <c r="K259" s="84"/>
      <c r="L259" s="84"/>
      <c r="M259" s="84"/>
      <c r="N259" s="84"/>
      <c r="O259" s="84"/>
      <c r="P259" s="84"/>
      <c r="Q259" s="86"/>
      <c r="R259" s="86"/>
      <c r="S259" s="86"/>
      <c r="T259" s="86"/>
      <c r="U259" s="86"/>
    </row>
    <row r="260" spans="1:21">
      <c r="A260" s="86"/>
      <c r="B260" s="86"/>
      <c r="C260" s="84"/>
      <c r="D260" s="84"/>
      <c r="E260" s="84"/>
      <c r="F260" s="84"/>
      <c r="G260" s="84"/>
      <c r="H260" s="84"/>
      <c r="I260" s="84"/>
      <c r="J260" s="84"/>
      <c r="K260" s="84"/>
      <c r="L260" s="84"/>
      <c r="M260" s="84"/>
      <c r="N260" s="84"/>
      <c r="O260" s="84"/>
      <c r="P260" s="84"/>
      <c r="Q260" s="86"/>
      <c r="R260" s="86"/>
      <c r="S260" s="86"/>
      <c r="T260" s="86"/>
      <c r="U260" s="86"/>
    </row>
    <row r="261" spans="1:21">
      <c r="A261" s="86"/>
      <c r="B261" s="86"/>
      <c r="C261" s="84"/>
      <c r="D261" s="84"/>
      <c r="E261" s="84"/>
      <c r="F261" s="84"/>
      <c r="G261" s="84"/>
      <c r="H261" s="84"/>
      <c r="I261" s="84"/>
      <c r="J261" s="84"/>
      <c r="K261" s="84"/>
      <c r="L261" s="84"/>
      <c r="M261" s="84"/>
      <c r="N261" s="84"/>
      <c r="O261" s="84"/>
      <c r="P261" s="84"/>
      <c r="Q261" s="86"/>
      <c r="R261" s="86"/>
      <c r="S261" s="86"/>
      <c r="T261" s="86"/>
      <c r="U261" s="86"/>
    </row>
    <row r="262" spans="1:21">
      <c r="A262" s="86"/>
      <c r="B262" s="86"/>
      <c r="C262" s="84"/>
      <c r="D262" s="84"/>
      <c r="E262" s="84"/>
      <c r="F262" s="84"/>
      <c r="G262" s="84"/>
      <c r="H262" s="84"/>
      <c r="I262" s="84"/>
      <c r="J262" s="84"/>
      <c r="K262" s="84"/>
      <c r="L262" s="84"/>
      <c r="M262" s="84"/>
      <c r="N262" s="84"/>
      <c r="O262" s="84"/>
      <c r="P262" s="84"/>
      <c r="Q262" s="86"/>
      <c r="R262" s="86"/>
      <c r="S262" s="86"/>
      <c r="T262" s="86"/>
      <c r="U262" s="86"/>
    </row>
    <row r="263" spans="1:21">
      <c r="A263" s="86"/>
      <c r="B263" s="86"/>
      <c r="C263" s="84"/>
      <c r="D263" s="84"/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6"/>
      <c r="R263" s="86"/>
      <c r="S263" s="86"/>
      <c r="T263" s="86"/>
      <c r="U263" s="86"/>
    </row>
    <row r="264" spans="1:21">
      <c r="A264" s="86"/>
      <c r="B264" s="86"/>
      <c r="C264" s="84"/>
      <c r="D264" s="84"/>
      <c r="E264" s="84"/>
      <c r="F264" s="84"/>
      <c r="G264" s="84"/>
      <c r="H264" s="84"/>
      <c r="I264" s="84"/>
      <c r="J264" s="84"/>
      <c r="K264" s="84"/>
      <c r="L264" s="84"/>
      <c r="M264" s="84"/>
      <c r="N264" s="84"/>
      <c r="O264" s="84"/>
      <c r="P264" s="84"/>
      <c r="Q264" s="86"/>
      <c r="R264" s="86"/>
      <c r="S264" s="86"/>
      <c r="T264" s="86"/>
      <c r="U264" s="86"/>
    </row>
    <row r="265" spans="1:21">
      <c r="A265" s="86"/>
      <c r="B265" s="86"/>
      <c r="C265" s="84"/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4"/>
      <c r="O265" s="84"/>
      <c r="P265" s="84"/>
      <c r="Q265" s="86"/>
      <c r="R265" s="86"/>
      <c r="S265" s="86"/>
      <c r="T265" s="86"/>
      <c r="U265" s="86"/>
    </row>
    <row r="266" spans="1:21">
      <c r="A266" s="86"/>
      <c r="B266" s="86"/>
      <c r="C266" s="84"/>
      <c r="D266" s="84"/>
      <c r="E266" s="84"/>
      <c r="F266" s="84"/>
      <c r="G266" s="84"/>
      <c r="H266" s="84"/>
      <c r="I266" s="84"/>
      <c r="J266" s="84"/>
      <c r="K266" s="84"/>
      <c r="L266" s="84"/>
      <c r="M266" s="84"/>
      <c r="N266" s="84"/>
      <c r="O266" s="84"/>
      <c r="P266" s="84"/>
      <c r="Q266" s="86"/>
      <c r="R266" s="86"/>
      <c r="S266" s="86"/>
      <c r="T266" s="86"/>
      <c r="U266" s="86"/>
    </row>
    <row r="267" spans="1:21">
      <c r="A267" s="86"/>
      <c r="B267" s="86"/>
      <c r="C267" s="84"/>
      <c r="D267" s="84"/>
      <c r="E267" s="84"/>
      <c r="F267" s="84"/>
      <c r="G267" s="84"/>
      <c r="H267" s="84"/>
      <c r="I267" s="84"/>
      <c r="J267" s="84"/>
      <c r="K267" s="84"/>
      <c r="L267" s="84"/>
      <c r="M267" s="84"/>
      <c r="N267" s="84"/>
      <c r="O267" s="84"/>
      <c r="P267" s="84"/>
      <c r="Q267" s="86"/>
      <c r="R267" s="86"/>
      <c r="S267" s="86"/>
      <c r="T267" s="86"/>
      <c r="U267" s="86"/>
    </row>
    <row r="268" spans="1:21">
      <c r="A268" s="86"/>
      <c r="B268" s="86"/>
      <c r="C268" s="84"/>
      <c r="D268" s="84"/>
      <c r="E268" s="84"/>
      <c r="F268" s="84"/>
      <c r="G268" s="84"/>
      <c r="H268" s="84"/>
      <c r="I268" s="84"/>
      <c r="J268" s="84"/>
      <c r="K268" s="84"/>
      <c r="L268" s="84"/>
      <c r="M268" s="84"/>
      <c r="N268" s="84"/>
      <c r="O268" s="84"/>
      <c r="P268" s="84"/>
      <c r="Q268" s="86"/>
      <c r="R268" s="86"/>
      <c r="S268" s="86"/>
      <c r="T268" s="86"/>
      <c r="U268" s="86"/>
    </row>
    <row r="269" spans="1:21">
      <c r="A269" s="86"/>
      <c r="B269" s="86"/>
      <c r="C269" s="84"/>
      <c r="D269" s="84"/>
      <c r="E269" s="84"/>
      <c r="F269" s="84"/>
      <c r="G269" s="84"/>
      <c r="H269" s="84"/>
      <c r="I269" s="84"/>
      <c r="J269" s="84"/>
      <c r="K269" s="84"/>
      <c r="L269" s="84"/>
      <c r="M269" s="84"/>
      <c r="N269" s="84"/>
      <c r="O269" s="84"/>
      <c r="P269" s="84"/>
      <c r="Q269" s="86"/>
      <c r="R269" s="86"/>
      <c r="S269" s="86"/>
      <c r="T269" s="86"/>
      <c r="U269" s="86"/>
    </row>
    <row r="270" spans="1:21">
      <c r="A270" s="86"/>
      <c r="B270" s="86"/>
      <c r="C270" s="84"/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6"/>
      <c r="R270" s="86"/>
      <c r="S270" s="86"/>
      <c r="T270" s="86"/>
      <c r="U270" s="86"/>
    </row>
    <row r="271" spans="1:21">
      <c r="A271" s="86"/>
      <c r="B271" s="86"/>
      <c r="C271" s="84"/>
      <c r="D271" s="84"/>
      <c r="E271" s="84"/>
      <c r="F271" s="84"/>
      <c r="G271" s="84"/>
      <c r="H271" s="84"/>
      <c r="I271" s="84"/>
      <c r="J271" s="84"/>
      <c r="K271" s="84"/>
      <c r="L271" s="84"/>
      <c r="M271" s="84"/>
      <c r="N271" s="84"/>
      <c r="O271" s="84"/>
      <c r="P271" s="84"/>
      <c r="Q271" s="86"/>
      <c r="R271" s="86"/>
      <c r="S271" s="86"/>
      <c r="T271" s="86"/>
      <c r="U271" s="86"/>
    </row>
    <row r="272" spans="1:21">
      <c r="A272" s="86"/>
      <c r="B272" s="86"/>
      <c r="C272" s="84"/>
      <c r="D272" s="84"/>
      <c r="E272" s="84"/>
      <c r="F272" s="84"/>
      <c r="G272" s="84"/>
      <c r="H272" s="84"/>
      <c r="I272" s="84"/>
      <c r="J272" s="84"/>
      <c r="K272" s="84"/>
      <c r="L272" s="84"/>
      <c r="M272" s="84"/>
      <c r="N272" s="84"/>
      <c r="O272" s="84"/>
      <c r="P272" s="84"/>
      <c r="Q272" s="86"/>
      <c r="R272" s="86"/>
      <c r="S272" s="86"/>
      <c r="T272" s="86"/>
      <c r="U272" s="86"/>
    </row>
    <row r="273" spans="1:21">
      <c r="A273" s="86"/>
      <c r="B273" s="86"/>
      <c r="C273" s="84"/>
      <c r="D273" s="84"/>
      <c r="E273" s="84"/>
      <c r="F273" s="84"/>
      <c r="G273" s="84"/>
      <c r="H273" s="84"/>
      <c r="I273" s="84"/>
      <c r="J273" s="84"/>
      <c r="K273" s="84"/>
      <c r="L273" s="84"/>
      <c r="M273" s="84"/>
      <c r="N273" s="84"/>
      <c r="O273" s="84"/>
      <c r="P273" s="84"/>
      <c r="Q273" s="86"/>
      <c r="R273" s="86"/>
      <c r="S273" s="86"/>
      <c r="T273" s="86"/>
      <c r="U273" s="86"/>
    </row>
    <row r="274" spans="1:21">
      <c r="A274" s="86"/>
      <c r="B274" s="86"/>
      <c r="C274" s="84"/>
      <c r="D274" s="84"/>
      <c r="E274" s="84"/>
      <c r="F274" s="84"/>
      <c r="G274" s="84"/>
      <c r="H274" s="84"/>
      <c r="I274" s="84"/>
      <c r="J274" s="84"/>
      <c r="K274" s="84"/>
      <c r="L274" s="84"/>
      <c r="M274" s="84"/>
      <c r="N274" s="84"/>
      <c r="O274" s="84"/>
      <c r="P274" s="84"/>
      <c r="Q274" s="86"/>
      <c r="R274" s="86"/>
      <c r="S274" s="86"/>
      <c r="T274" s="86"/>
      <c r="U274" s="86"/>
    </row>
    <row r="275" spans="1:21">
      <c r="A275" s="86"/>
      <c r="B275" s="86"/>
      <c r="C275" s="84"/>
      <c r="D275" s="84"/>
      <c r="E275" s="84"/>
      <c r="F275" s="84"/>
      <c r="G275" s="84"/>
      <c r="H275" s="84"/>
      <c r="I275" s="84"/>
      <c r="J275" s="84"/>
      <c r="K275" s="84"/>
      <c r="L275" s="84"/>
      <c r="M275" s="84"/>
      <c r="N275" s="84"/>
      <c r="O275" s="84"/>
      <c r="P275" s="84"/>
      <c r="Q275" s="86"/>
      <c r="R275" s="86"/>
      <c r="S275" s="86"/>
      <c r="T275" s="86"/>
      <c r="U275" s="86"/>
    </row>
    <row r="276" spans="1:21">
      <c r="A276" s="86"/>
      <c r="B276" s="86"/>
      <c r="C276" s="84"/>
      <c r="D276" s="84"/>
      <c r="E276" s="84"/>
      <c r="F276" s="84"/>
      <c r="G276" s="84"/>
      <c r="H276" s="84"/>
      <c r="I276" s="84"/>
      <c r="J276" s="84"/>
      <c r="K276" s="84"/>
      <c r="L276" s="84"/>
      <c r="M276" s="84"/>
      <c r="N276" s="84"/>
      <c r="O276" s="84"/>
      <c r="P276" s="84"/>
      <c r="Q276" s="86"/>
      <c r="R276" s="86"/>
      <c r="S276" s="86"/>
      <c r="T276" s="86"/>
      <c r="U276" s="86"/>
    </row>
    <row r="277" spans="1:21">
      <c r="A277" s="86"/>
      <c r="B277" s="86"/>
      <c r="C277" s="84"/>
      <c r="D277" s="84"/>
      <c r="E277" s="84"/>
      <c r="F277" s="84"/>
      <c r="G277" s="84"/>
      <c r="H277" s="84"/>
      <c r="I277" s="84"/>
      <c r="J277" s="84"/>
      <c r="K277" s="84"/>
      <c r="L277" s="84"/>
      <c r="M277" s="84"/>
      <c r="N277" s="84"/>
      <c r="O277" s="84"/>
      <c r="P277" s="84"/>
      <c r="Q277" s="86"/>
      <c r="R277" s="86"/>
      <c r="S277" s="86"/>
      <c r="T277" s="86"/>
      <c r="U277" s="86"/>
    </row>
    <row r="278" spans="1:21">
      <c r="A278" s="86"/>
      <c r="B278" s="86"/>
      <c r="C278" s="84"/>
      <c r="D278" s="84"/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86"/>
      <c r="R278" s="86"/>
      <c r="S278" s="86"/>
      <c r="T278" s="86"/>
      <c r="U278" s="86"/>
    </row>
    <row r="279" spans="1:21">
      <c r="A279" s="86"/>
      <c r="B279" s="86"/>
      <c r="C279" s="84"/>
      <c r="D279" s="84"/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  <c r="P279" s="84"/>
      <c r="Q279" s="86"/>
      <c r="R279" s="86"/>
      <c r="S279" s="86"/>
      <c r="T279" s="86"/>
      <c r="U279" s="86"/>
    </row>
    <row r="280" spans="1:21">
      <c r="A280" s="86"/>
      <c r="B280" s="86"/>
      <c r="C280" s="84"/>
      <c r="D280" s="84"/>
      <c r="E280" s="84"/>
      <c r="F280" s="84"/>
      <c r="G280" s="84"/>
      <c r="H280" s="84"/>
      <c r="I280" s="84"/>
      <c r="J280" s="84"/>
      <c r="K280" s="84"/>
      <c r="L280" s="84"/>
      <c r="M280" s="84"/>
      <c r="N280" s="84"/>
      <c r="O280" s="84"/>
      <c r="P280" s="84"/>
      <c r="Q280" s="86"/>
      <c r="R280" s="86"/>
      <c r="S280" s="86"/>
      <c r="T280" s="86"/>
      <c r="U280" s="86"/>
    </row>
    <row r="281" spans="1:21">
      <c r="A281" s="86"/>
      <c r="B281" s="86"/>
      <c r="C281" s="84"/>
      <c r="D281" s="84"/>
      <c r="E281" s="84"/>
      <c r="F281" s="84"/>
      <c r="G281" s="84"/>
      <c r="H281" s="84"/>
      <c r="I281" s="84"/>
      <c r="J281" s="84"/>
      <c r="K281" s="84"/>
      <c r="L281" s="84"/>
      <c r="M281" s="84"/>
      <c r="N281" s="84"/>
      <c r="O281" s="84"/>
      <c r="P281" s="84"/>
      <c r="Q281" s="86"/>
      <c r="R281" s="86"/>
      <c r="S281" s="86"/>
      <c r="T281" s="86"/>
      <c r="U281" s="86"/>
    </row>
    <row r="282" spans="1:21">
      <c r="A282" s="86"/>
      <c r="B282" s="86"/>
      <c r="C282" s="84"/>
      <c r="D282" s="84"/>
      <c r="E282" s="84"/>
      <c r="F282" s="84"/>
      <c r="G282" s="84"/>
      <c r="H282" s="84"/>
      <c r="I282" s="84"/>
      <c r="J282" s="84"/>
      <c r="K282" s="84"/>
      <c r="L282" s="84"/>
      <c r="M282" s="84"/>
      <c r="N282" s="84"/>
      <c r="O282" s="84"/>
      <c r="P282" s="84"/>
      <c r="Q282" s="86"/>
      <c r="R282" s="86"/>
      <c r="S282" s="86"/>
      <c r="T282" s="86"/>
      <c r="U282" s="86"/>
    </row>
    <row r="283" spans="1:21">
      <c r="A283" s="86"/>
      <c r="B283" s="86"/>
      <c r="C283" s="84"/>
      <c r="D283" s="84"/>
      <c r="E283" s="84"/>
      <c r="F283" s="84"/>
      <c r="G283" s="84"/>
      <c r="H283" s="84"/>
      <c r="I283" s="84"/>
      <c r="J283" s="84"/>
      <c r="K283" s="84"/>
      <c r="L283" s="84"/>
      <c r="M283" s="84"/>
      <c r="N283" s="84"/>
      <c r="O283" s="84"/>
      <c r="P283" s="84"/>
      <c r="Q283" s="86"/>
      <c r="R283" s="86"/>
      <c r="S283" s="86"/>
      <c r="T283" s="86"/>
      <c r="U283" s="86"/>
    </row>
    <row r="284" spans="1:21">
      <c r="A284" s="86"/>
      <c r="B284" s="86"/>
      <c r="C284" s="84"/>
      <c r="D284" s="84"/>
      <c r="E284" s="84"/>
      <c r="F284" s="84"/>
      <c r="G284" s="84"/>
      <c r="H284" s="84"/>
      <c r="I284" s="84"/>
      <c r="J284" s="84"/>
      <c r="K284" s="84"/>
      <c r="L284" s="84"/>
      <c r="M284" s="84"/>
      <c r="N284" s="84"/>
      <c r="O284" s="84"/>
      <c r="P284" s="84"/>
      <c r="Q284" s="86"/>
      <c r="R284" s="86"/>
      <c r="S284" s="86"/>
      <c r="T284" s="86"/>
      <c r="U284" s="86"/>
    </row>
    <row r="285" spans="1:21">
      <c r="A285" s="86"/>
      <c r="B285" s="86"/>
      <c r="C285" s="84"/>
      <c r="D285" s="84"/>
      <c r="E285" s="84"/>
      <c r="F285" s="84"/>
      <c r="G285" s="84"/>
      <c r="H285" s="84"/>
      <c r="I285" s="84"/>
      <c r="J285" s="84"/>
      <c r="K285" s="84"/>
      <c r="L285" s="84"/>
      <c r="M285" s="84"/>
      <c r="N285" s="84"/>
      <c r="O285" s="84"/>
      <c r="P285" s="84"/>
      <c r="Q285" s="86"/>
      <c r="R285" s="86"/>
      <c r="S285" s="86"/>
      <c r="T285" s="86"/>
      <c r="U285" s="86"/>
    </row>
    <row r="286" spans="1:21">
      <c r="A286" s="86"/>
      <c r="B286" s="86"/>
      <c r="C286" s="84"/>
      <c r="D286" s="84"/>
      <c r="E286" s="84"/>
      <c r="F286" s="84"/>
      <c r="G286" s="84"/>
      <c r="H286" s="84"/>
      <c r="I286" s="84"/>
      <c r="J286" s="84"/>
      <c r="K286" s="84"/>
      <c r="L286" s="84"/>
      <c r="M286" s="84"/>
      <c r="N286" s="84"/>
      <c r="O286" s="84"/>
      <c r="P286" s="84"/>
      <c r="Q286" s="86"/>
      <c r="R286" s="86"/>
      <c r="S286" s="86"/>
      <c r="T286" s="86"/>
      <c r="U286" s="86"/>
    </row>
    <row r="287" spans="1:21">
      <c r="A287" s="86"/>
      <c r="B287" s="86"/>
      <c r="C287" s="84"/>
      <c r="D287" s="84"/>
      <c r="E287" s="84"/>
      <c r="F287" s="84"/>
      <c r="G287" s="84"/>
      <c r="H287" s="84"/>
      <c r="I287" s="84"/>
      <c r="J287" s="84"/>
      <c r="K287" s="84"/>
      <c r="L287" s="84"/>
      <c r="M287" s="84"/>
      <c r="N287" s="84"/>
      <c r="O287" s="84"/>
      <c r="P287" s="84"/>
      <c r="Q287" s="86"/>
      <c r="R287" s="86"/>
      <c r="S287" s="86"/>
      <c r="T287" s="86"/>
      <c r="U287" s="86"/>
    </row>
    <row r="288" spans="1:21">
      <c r="A288" s="86"/>
      <c r="B288" s="86"/>
      <c r="C288" s="84"/>
      <c r="D288" s="84"/>
      <c r="E288" s="84"/>
      <c r="F288" s="84"/>
      <c r="G288" s="84"/>
      <c r="H288" s="84"/>
      <c r="I288" s="84"/>
      <c r="J288" s="84"/>
      <c r="K288" s="84"/>
      <c r="L288" s="84"/>
      <c r="M288" s="84"/>
      <c r="N288" s="84"/>
      <c r="O288" s="84"/>
      <c r="P288" s="84"/>
      <c r="Q288" s="86"/>
      <c r="R288" s="86"/>
      <c r="S288" s="86"/>
      <c r="T288" s="86"/>
      <c r="U288" s="86"/>
    </row>
    <row r="289" spans="1:21">
      <c r="A289" s="86"/>
      <c r="B289" s="86"/>
      <c r="C289" s="84"/>
      <c r="D289" s="84"/>
      <c r="E289" s="84"/>
      <c r="F289" s="84"/>
      <c r="G289" s="84"/>
      <c r="H289" s="84"/>
      <c r="I289" s="84"/>
      <c r="J289" s="84"/>
      <c r="K289" s="84"/>
      <c r="L289" s="84"/>
      <c r="M289" s="84"/>
      <c r="N289" s="84"/>
      <c r="O289" s="84"/>
      <c r="P289" s="84"/>
      <c r="Q289" s="86"/>
      <c r="R289" s="86"/>
      <c r="S289" s="86"/>
      <c r="T289" s="86"/>
      <c r="U289" s="86"/>
    </row>
    <row r="290" spans="1:21">
      <c r="A290" s="86"/>
      <c r="B290" s="86"/>
      <c r="C290" s="84"/>
      <c r="D290" s="84"/>
      <c r="E290" s="84"/>
      <c r="F290" s="84"/>
      <c r="G290" s="84"/>
      <c r="H290" s="84"/>
      <c r="I290" s="84"/>
      <c r="J290" s="84"/>
      <c r="K290" s="84"/>
      <c r="L290" s="84"/>
      <c r="M290" s="84"/>
      <c r="N290" s="84"/>
      <c r="O290" s="84"/>
      <c r="P290" s="84"/>
      <c r="Q290" s="86"/>
      <c r="R290" s="86"/>
      <c r="S290" s="86"/>
      <c r="T290" s="86"/>
      <c r="U290" s="86"/>
    </row>
    <row r="291" spans="1:21">
      <c r="A291" s="86"/>
      <c r="B291" s="86"/>
      <c r="C291" s="84"/>
      <c r="D291" s="84"/>
      <c r="E291" s="84"/>
      <c r="F291" s="84"/>
      <c r="G291" s="84"/>
      <c r="H291" s="84"/>
      <c r="I291" s="84"/>
      <c r="J291" s="84"/>
      <c r="K291" s="84"/>
      <c r="L291" s="84"/>
      <c r="M291" s="84"/>
      <c r="N291" s="84"/>
      <c r="O291" s="84"/>
      <c r="P291" s="84"/>
      <c r="Q291" s="86"/>
      <c r="R291" s="86"/>
      <c r="S291" s="86"/>
      <c r="T291" s="86"/>
      <c r="U291" s="86"/>
    </row>
    <row r="292" spans="1:21">
      <c r="A292" s="86"/>
      <c r="B292" s="86"/>
      <c r="C292" s="84"/>
      <c r="D292" s="84"/>
      <c r="E292" s="84"/>
      <c r="F292" s="84"/>
      <c r="G292" s="84"/>
      <c r="H292" s="84"/>
      <c r="I292" s="84"/>
      <c r="J292" s="84"/>
      <c r="K292" s="84"/>
      <c r="L292" s="84"/>
      <c r="M292" s="84"/>
      <c r="N292" s="84"/>
      <c r="O292" s="84"/>
      <c r="P292" s="84"/>
      <c r="Q292" s="86"/>
      <c r="R292" s="86"/>
      <c r="S292" s="86"/>
      <c r="T292" s="86"/>
      <c r="U292" s="86"/>
    </row>
    <row r="293" spans="1:21">
      <c r="A293" s="86"/>
      <c r="B293" s="86"/>
      <c r="C293" s="84"/>
      <c r="D293" s="84"/>
      <c r="E293" s="84"/>
      <c r="F293" s="84"/>
      <c r="G293" s="84"/>
      <c r="H293" s="84"/>
      <c r="I293" s="84"/>
      <c r="J293" s="84"/>
      <c r="K293" s="84"/>
      <c r="L293" s="84"/>
      <c r="M293" s="84"/>
      <c r="N293" s="84"/>
      <c r="O293" s="84"/>
      <c r="P293" s="84"/>
      <c r="Q293" s="86"/>
      <c r="R293" s="86"/>
      <c r="S293" s="86"/>
      <c r="T293" s="86"/>
      <c r="U293" s="86"/>
    </row>
    <row r="294" spans="1:21">
      <c r="A294" s="86"/>
      <c r="B294" s="86"/>
      <c r="C294" s="84"/>
      <c r="D294" s="84"/>
      <c r="E294" s="84"/>
      <c r="F294" s="84"/>
      <c r="G294" s="84"/>
      <c r="H294" s="84"/>
      <c r="I294" s="84"/>
      <c r="J294" s="84"/>
      <c r="K294" s="84"/>
      <c r="L294" s="84"/>
      <c r="M294" s="84"/>
      <c r="N294" s="84"/>
      <c r="O294" s="84"/>
      <c r="P294" s="84"/>
      <c r="Q294" s="86"/>
      <c r="R294" s="86"/>
      <c r="S294" s="86"/>
      <c r="T294" s="86"/>
      <c r="U294" s="86"/>
    </row>
    <row r="295" spans="1:21">
      <c r="A295" s="86"/>
      <c r="B295" s="86"/>
      <c r="C295" s="84"/>
      <c r="D295" s="84"/>
      <c r="E295" s="84"/>
      <c r="F295" s="84"/>
      <c r="G295" s="84"/>
      <c r="H295" s="84"/>
      <c r="I295" s="84"/>
      <c r="J295" s="84"/>
      <c r="K295" s="84"/>
      <c r="L295" s="84"/>
      <c r="M295" s="84"/>
      <c r="N295" s="84"/>
      <c r="O295" s="84"/>
      <c r="P295" s="84"/>
      <c r="Q295" s="86"/>
      <c r="R295" s="86"/>
      <c r="S295" s="86"/>
      <c r="T295" s="86"/>
      <c r="U295" s="86"/>
    </row>
    <row r="296" spans="1:21">
      <c r="A296" s="86"/>
      <c r="B296" s="86"/>
      <c r="C296" s="84"/>
      <c r="D296" s="84"/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6"/>
      <c r="R296" s="86"/>
      <c r="S296" s="86"/>
      <c r="T296" s="86"/>
      <c r="U296" s="86"/>
    </row>
    <row r="297" spans="1:21">
      <c r="A297" s="86"/>
      <c r="B297" s="86"/>
      <c r="C297" s="84"/>
      <c r="D297" s="84"/>
      <c r="E297" s="84"/>
      <c r="F297" s="84"/>
      <c r="G297" s="84"/>
      <c r="H297" s="84"/>
      <c r="I297" s="84"/>
      <c r="J297" s="84"/>
      <c r="K297" s="84"/>
      <c r="L297" s="84"/>
      <c r="M297" s="84"/>
      <c r="N297" s="84"/>
      <c r="O297" s="84"/>
      <c r="P297" s="84"/>
      <c r="Q297" s="86"/>
      <c r="R297" s="86"/>
      <c r="S297" s="86"/>
      <c r="T297" s="86"/>
      <c r="U297" s="86"/>
    </row>
    <row r="298" spans="1:21">
      <c r="A298" s="86"/>
      <c r="B298" s="86"/>
      <c r="C298" s="84"/>
      <c r="D298" s="84"/>
      <c r="E298" s="84"/>
      <c r="F298" s="84"/>
      <c r="G298" s="84"/>
      <c r="H298" s="84"/>
      <c r="I298" s="84"/>
      <c r="J298" s="84"/>
      <c r="K298" s="84"/>
      <c r="L298" s="84"/>
      <c r="M298" s="84"/>
      <c r="N298" s="84"/>
      <c r="O298" s="84"/>
      <c r="P298" s="84"/>
      <c r="Q298" s="86"/>
      <c r="R298" s="86"/>
      <c r="S298" s="86"/>
      <c r="T298" s="86"/>
      <c r="U298" s="86"/>
    </row>
    <row r="299" spans="1:21">
      <c r="A299" s="86"/>
      <c r="B299" s="86"/>
      <c r="C299" s="84"/>
      <c r="D299" s="84"/>
      <c r="E299" s="84"/>
      <c r="F299" s="84"/>
      <c r="G299" s="84"/>
      <c r="H299" s="84"/>
      <c r="I299" s="84"/>
      <c r="J299" s="84"/>
      <c r="K299" s="84"/>
      <c r="L299" s="84"/>
      <c r="M299" s="84"/>
      <c r="N299" s="84"/>
      <c r="O299" s="84"/>
      <c r="P299" s="84"/>
      <c r="Q299" s="86"/>
      <c r="R299" s="86"/>
      <c r="S299" s="86"/>
      <c r="T299" s="86"/>
      <c r="U299" s="86"/>
    </row>
    <row r="300" spans="1:21">
      <c r="A300" s="86"/>
      <c r="B300" s="86"/>
      <c r="C300" s="84"/>
      <c r="D300" s="84"/>
      <c r="E300" s="84"/>
      <c r="F300" s="84"/>
      <c r="G300" s="84"/>
      <c r="H300" s="84"/>
      <c r="I300" s="84"/>
      <c r="J300" s="84"/>
      <c r="K300" s="84"/>
      <c r="L300" s="84"/>
      <c r="M300" s="84"/>
      <c r="N300" s="84"/>
      <c r="O300" s="84"/>
      <c r="P300" s="84"/>
      <c r="Q300" s="86"/>
      <c r="R300" s="86"/>
      <c r="S300" s="86"/>
      <c r="T300" s="86"/>
      <c r="U300" s="86"/>
    </row>
    <row r="301" spans="1:21">
      <c r="A301" s="86"/>
      <c r="B301" s="86"/>
      <c r="C301" s="84"/>
      <c r="D301" s="84"/>
      <c r="E301" s="84"/>
      <c r="F301" s="84"/>
      <c r="G301" s="84"/>
      <c r="H301" s="84"/>
      <c r="I301" s="84"/>
      <c r="J301" s="84"/>
      <c r="K301" s="84"/>
      <c r="L301" s="84"/>
      <c r="M301" s="84"/>
      <c r="N301" s="84"/>
      <c r="O301" s="84"/>
      <c r="P301" s="84"/>
      <c r="Q301" s="86"/>
      <c r="R301" s="86"/>
      <c r="S301" s="86"/>
      <c r="T301" s="86"/>
      <c r="U301" s="86"/>
    </row>
    <row r="302" spans="1:21">
      <c r="A302" s="86"/>
      <c r="B302" s="86"/>
      <c r="C302" s="84"/>
      <c r="D302" s="84"/>
      <c r="E302" s="84"/>
      <c r="F302" s="84"/>
      <c r="G302" s="84"/>
      <c r="H302" s="84"/>
      <c r="I302" s="84"/>
      <c r="J302" s="84"/>
      <c r="K302" s="84"/>
      <c r="L302" s="84"/>
      <c r="M302" s="84"/>
      <c r="N302" s="84"/>
      <c r="O302" s="84"/>
      <c r="P302" s="84"/>
      <c r="Q302" s="86"/>
      <c r="R302" s="86"/>
      <c r="S302" s="86"/>
      <c r="T302" s="86"/>
      <c r="U302" s="86"/>
    </row>
    <row r="303" spans="1:21">
      <c r="A303" s="86"/>
      <c r="B303" s="86"/>
      <c r="C303" s="84"/>
      <c r="D303" s="84"/>
      <c r="E303" s="84"/>
      <c r="F303" s="84"/>
      <c r="G303" s="84"/>
      <c r="H303" s="84"/>
      <c r="I303" s="84"/>
      <c r="J303" s="84"/>
      <c r="K303" s="84"/>
      <c r="L303" s="84"/>
      <c r="M303" s="84"/>
      <c r="N303" s="84"/>
      <c r="O303" s="84"/>
      <c r="P303" s="84"/>
      <c r="Q303" s="86"/>
      <c r="R303" s="86"/>
      <c r="S303" s="86"/>
      <c r="T303" s="86"/>
      <c r="U303" s="86"/>
    </row>
    <row r="304" spans="1:21">
      <c r="A304" s="86"/>
      <c r="B304" s="86"/>
      <c r="C304" s="84"/>
      <c r="D304" s="84"/>
      <c r="E304" s="84"/>
      <c r="F304" s="84"/>
      <c r="G304" s="84"/>
      <c r="H304" s="84"/>
      <c r="I304" s="84"/>
      <c r="J304" s="84"/>
      <c r="K304" s="84"/>
      <c r="L304" s="84"/>
      <c r="M304" s="84"/>
      <c r="N304" s="84"/>
      <c r="O304" s="84"/>
      <c r="P304" s="84"/>
      <c r="Q304" s="86"/>
      <c r="R304" s="86"/>
      <c r="S304" s="86"/>
      <c r="T304" s="86"/>
      <c r="U304" s="86"/>
    </row>
    <row r="305" spans="1:21">
      <c r="A305" s="86"/>
      <c r="B305" s="86"/>
      <c r="C305" s="84"/>
      <c r="D305" s="84"/>
      <c r="E305" s="84"/>
      <c r="F305" s="84"/>
      <c r="G305" s="84"/>
      <c r="H305" s="84"/>
      <c r="I305" s="84"/>
      <c r="J305" s="84"/>
      <c r="K305" s="84"/>
      <c r="L305" s="84"/>
      <c r="M305" s="84"/>
      <c r="N305" s="84"/>
      <c r="O305" s="84"/>
      <c r="P305" s="84"/>
      <c r="Q305" s="86"/>
      <c r="R305" s="86"/>
      <c r="S305" s="86"/>
      <c r="T305" s="86"/>
      <c r="U305" s="86"/>
    </row>
    <row r="306" spans="1:21">
      <c r="A306" s="86"/>
      <c r="B306" s="86"/>
      <c r="C306" s="84"/>
      <c r="D306" s="84"/>
      <c r="E306" s="84"/>
      <c r="F306" s="84"/>
      <c r="G306" s="84"/>
      <c r="H306" s="84"/>
      <c r="I306" s="84"/>
      <c r="J306" s="84"/>
      <c r="K306" s="84"/>
      <c r="L306" s="84"/>
      <c r="M306" s="84"/>
      <c r="N306" s="84"/>
      <c r="O306" s="84"/>
      <c r="P306" s="84"/>
      <c r="Q306" s="86"/>
      <c r="R306" s="86"/>
      <c r="S306" s="86"/>
      <c r="T306" s="86"/>
      <c r="U306" s="86"/>
    </row>
    <row r="307" spans="1:21">
      <c r="A307" s="86"/>
      <c r="B307" s="86"/>
      <c r="C307" s="84"/>
      <c r="D307" s="84"/>
      <c r="E307" s="84"/>
      <c r="F307" s="84"/>
      <c r="G307" s="84"/>
      <c r="H307" s="84"/>
      <c r="I307" s="84"/>
      <c r="J307" s="84"/>
      <c r="K307" s="84"/>
      <c r="L307" s="84"/>
      <c r="M307" s="84"/>
      <c r="N307" s="84"/>
      <c r="O307" s="84"/>
      <c r="P307" s="84"/>
      <c r="Q307" s="86"/>
      <c r="R307" s="86"/>
      <c r="S307" s="86"/>
      <c r="T307" s="86"/>
      <c r="U307" s="86"/>
    </row>
    <row r="308" spans="1:21">
      <c r="A308" s="86"/>
      <c r="B308" s="86"/>
      <c r="C308" s="84"/>
      <c r="D308" s="84"/>
      <c r="E308" s="84"/>
      <c r="F308" s="84"/>
      <c r="G308" s="84"/>
      <c r="H308" s="84"/>
      <c r="I308" s="84"/>
      <c r="J308" s="84"/>
      <c r="K308" s="84"/>
      <c r="L308" s="84"/>
      <c r="M308" s="84"/>
      <c r="N308" s="84"/>
      <c r="O308" s="84"/>
      <c r="P308" s="84"/>
      <c r="Q308" s="86"/>
      <c r="R308" s="86"/>
      <c r="S308" s="86"/>
      <c r="T308" s="86"/>
      <c r="U308" s="86"/>
    </row>
    <row r="309" spans="1:21">
      <c r="A309" s="86"/>
      <c r="B309" s="86"/>
      <c r="C309" s="84"/>
      <c r="D309" s="84"/>
      <c r="E309" s="84"/>
      <c r="F309" s="84"/>
      <c r="G309" s="84"/>
      <c r="H309" s="84"/>
      <c r="I309" s="84"/>
      <c r="J309" s="84"/>
      <c r="K309" s="84"/>
      <c r="L309" s="84"/>
      <c r="M309" s="84"/>
      <c r="N309" s="84"/>
      <c r="O309" s="84"/>
      <c r="P309" s="84"/>
      <c r="Q309" s="86"/>
      <c r="R309" s="86"/>
      <c r="S309" s="86"/>
      <c r="T309" s="86"/>
      <c r="U309" s="86"/>
    </row>
    <row r="310" spans="1:21">
      <c r="A310" s="86"/>
      <c r="B310" s="86"/>
      <c r="C310" s="84"/>
      <c r="D310" s="84"/>
      <c r="E310" s="84"/>
      <c r="F310" s="84"/>
      <c r="G310" s="84"/>
      <c r="H310" s="84"/>
      <c r="I310" s="84"/>
      <c r="J310" s="84"/>
      <c r="K310" s="84"/>
      <c r="L310" s="84"/>
      <c r="M310" s="84"/>
      <c r="N310" s="84"/>
      <c r="O310" s="84"/>
      <c r="P310" s="84"/>
      <c r="Q310" s="86"/>
      <c r="R310" s="86"/>
      <c r="S310" s="86"/>
      <c r="T310" s="86"/>
      <c r="U310" s="86"/>
    </row>
    <row r="311" spans="1:21">
      <c r="A311" s="86"/>
      <c r="B311" s="86"/>
      <c r="C311" s="84"/>
      <c r="D311" s="84"/>
      <c r="E311" s="84"/>
      <c r="F311" s="84"/>
      <c r="G311" s="84"/>
      <c r="H311" s="84"/>
      <c r="I311" s="84"/>
      <c r="J311" s="84"/>
      <c r="K311" s="84"/>
      <c r="L311" s="84"/>
      <c r="M311" s="84"/>
      <c r="N311" s="84"/>
      <c r="O311" s="84"/>
      <c r="P311" s="84"/>
      <c r="Q311" s="86"/>
      <c r="R311" s="86"/>
      <c r="S311" s="86"/>
      <c r="T311" s="86"/>
      <c r="U311" s="86"/>
    </row>
    <row r="312" spans="1:21">
      <c r="A312" s="86"/>
      <c r="B312" s="86"/>
      <c r="C312" s="84"/>
      <c r="D312" s="84"/>
      <c r="E312" s="84"/>
      <c r="F312" s="84"/>
      <c r="G312" s="84"/>
      <c r="H312" s="84"/>
      <c r="I312" s="84"/>
      <c r="J312" s="84"/>
      <c r="K312" s="84"/>
      <c r="L312" s="84"/>
      <c r="M312" s="84"/>
      <c r="N312" s="84"/>
      <c r="O312" s="84"/>
      <c r="P312" s="84"/>
      <c r="Q312" s="86"/>
      <c r="R312" s="86"/>
      <c r="S312" s="86"/>
      <c r="T312" s="86"/>
      <c r="U312" s="86"/>
    </row>
    <row r="313" spans="1:21">
      <c r="A313" s="86"/>
      <c r="B313" s="86"/>
      <c r="C313" s="84"/>
      <c r="D313" s="84"/>
      <c r="E313" s="84"/>
      <c r="F313" s="84"/>
      <c r="G313" s="84"/>
      <c r="H313" s="84"/>
      <c r="I313" s="84"/>
      <c r="J313" s="84"/>
      <c r="K313" s="84"/>
      <c r="L313" s="84"/>
      <c r="M313" s="84"/>
      <c r="N313" s="84"/>
      <c r="O313" s="84"/>
      <c r="P313" s="84"/>
      <c r="Q313" s="86"/>
      <c r="R313" s="86"/>
      <c r="S313" s="86"/>
      <c r="T313" s="86"/>
      <c r="U313" s="86"/>
    </row>
    <row r="314" spans="1:21">
      <c r="A314" s="86"/>
      <c r="B314" s="86"/>
      <c r="C314" s="84"/>
      <c r="D314" s="84"/>
      <c r="E314" s="84"/>
      <c r="F314" s="84"/>
      <c r="G314" s="84"/>
      <c r="H314" s="84"/>
      <c r="I314" s="84"/>
      <c r="J314" s="84"/>
      <c r="K314" s="84"/>
      <c r="L314" s="84"/>
      <c r="M314" s="84"/>
      <c r="N314" s="84"/>
      <c r="O314" s="84"/>
      <c r="P314" s="84"/>
      <c r="Q314" s="86"/>
      <c r="R314" s="86"/>
      <c r="S314" s="86"/>
      <c r="T314" s="86"/>
      <c r="U314" s="86"/>
    </row>
    <row r="315" spans="1:21">
      <c r="A315" s="86"/>
      <c r="B315" s="86"/>
      <c r="C315" s="84"/>
      <c r="D315" s="84"/>
      <c r="E315" s="84"/>
      <c r="F315" s="84"/>
      <c r="G315" s="84"/>
      <c r="H315" s="84"/>
      <c r="I315" s="84"/>
      <c r="J315" s="84"/>
      <c r="K315" s="84"/>
      <c r="L315" s="84"/>
      <c r="M315" s="84"/>
      <c r="N315" s="84"/>
      <c r="O315" s="84"/>
      <c r="P315" s="84"/>
      <c r="Q315" s="86"/>
      <c r="R315" s="86"/>
      <c r="S315" s="86"/>
      <c r="T315" s="86"/>
      <c r="U315" s="86"/>
    </row>
    <row r="316" spans="1:21">
      <c r="A316" s="86"/>
      <c r="B316" s="86"/>
      <c r="C316" s="84"/>
      <c r="D316" s="84"/>
      <c r="E316" s="84"/>
      <c r="F316" s="84"/>
      <c r="G316" s="84"/>
      <c r="H316" s="84"/>
      <c r="I316" s="84"/>
      <c r="J316" s="84"/>
      <c r="K316" s="84"/>
      <c r="L316" s="84"/>
      <c r="M316" s="84"/>
      <c r="N316" s="84"/>
      <c r="O316" s="84"/>
      <c r="P316" s="84"/>
      <c r="Q316" s="86"/>
      <c r="R316" s="86"/>
      <c r="S316" s="86"/>
      <c r="T316" s="86"/>
      <c r="U316" s="86"/>
    </row>
    <row r="317" spans="1:21">
      <c r="A317" s="86"/>
      <c r="B317" s="86"/>
      <c r="C317" s="84"/>
      <c r="D317" s="84"/>
      <c r="E317" s="84"/>
      <c r="F317" s="84"/>
      <c r="G317" s="84"/>
      <c r="H317" s="84"/>
      <c r="I317" s="84"/>
      <c r="J317" s="84"/>
      <c r="K317" s="84"/>
      <c r="L317" s="84"/>
      <c r="M317" s="84"/>
      <c r="N317" s="84"/>
      <c r="O317" s="84"/>
      <c r="P317" s="84"/>
      <c r="Q317" s="86"/>
      <c r="R317" s="86"/>
      <c r="S317" s="86"/>
      <c r="T317" s="86"/>
      <c r="U317" s="86"/>
    </row>
    <row r="318" spans="1:21">
      <c r="A318" s="86"/>
      <c r="B318" s="86"/>
      <c r="C318" s="84"/>
      <c r="D318" s="84"/>
      <c r="E318" s="84"/>
      <c r="F318" s="84"/>
      <c r="G318" s="84"/>
      <c r="H318" s="84"/>
      <c r="I318" s="84"/>
      <c r="J318" s="84"/>
      <c r="K318" s="84"/>
      <c r="L318" s="84"/>
      <c r="M318" s="84"/>
      <c r="N318" s="84"/>
      <c r="O318" s="84"/>
      <c r="P318" s="84"/>
      <c r="Q318" s="86"/>
      <c r="R318" s="86"/>
      <c r="S318" s="86"/>
      <c r="T318" s="86"/>
      <c r="U318" s="86"/>
    </row>
    <row r="319" spans="1:21">
      <c r="A319" s="86"/>
      <c r="B319" s="86"/>
      <c r="C319" s="84"/>
      <c r="D319" s="84"/>
      <c r="E319" s="84"/>
      <c r="F319" s="84"/>
      <c r="G319" s="84"/>
      <c r="H319" s="84"/>
      <c r="I319" s="84"/>
      <c r="J319" s="84"/>
      <c r="K319" s="84"/>
      <c r="L319" s="84"/>
      <c r="M319" s="84"/>
      <c r="N319" s="84"/>
      <c r="O319" s="84"/>
      <c r="P319" s="84"/>
      <c r="Q319" s="86"/>
      <c r="R319" s="86"/>
      <c r="S319" s="86"/>
      <c r="T319" s="86"/>
      <c r="U319" s="86"/>
    </row>
    <row r="320" spans="1:21">
      <c r="A320" s="86"/>
      <c r="B320" s="86"/>
      <c r="C320" s="84"/>
      <c r="D320" s="84"/>
      <c r="E320" s="84"/>
      <c r="F320" s="84"/>
      <c r="G320" s="84"/>
      <c r="H320" s="84"/>
      <c r="I320" s="84"/>
      <c r="J320" s="84"/>
      <c r="K320" s="84"/>
      <c r="L320" s="84"/>
      <c r="M320" s="84"/>
      <c r="N320" s="84"/>
      <c r="O320" s="84"/>
      <c r="P320" s="84"/>
      <c r="Q320" s="86"/>
      <c r="R320" s="86"/>
      <c r="S320" s="86"/>
      <c r="T320" s="86"/>
      <c r="U320" s="86"/>
    </row>
    <row r="321" spans="1:21">
      <c r="A321" s="86"/>
      <c r="B321" s="86"/>
      <c r="C321" s="84"/>
      <c r="D321" s="84"/>
      <c r="E321" s="84"/>
      <c r="F321" s="84"/>
      <c r="G321" s="84"/>
      <c r="H321" s="84"/>
      <c r="I321" s="84"/>
      <c r="J321" s="84"/>
      <c r="K321" s="84"/>
      <c r="L321" s="84"/>
      <c r="M321" s="84"/>
      <c r="N321" s="84"/>
      <c r="O321" s="84"/>
      <c r="P321" s="84"/>
      <c r="Q321" s="86"/>
      <c r="R321" s="86"/>
      <c r="S321" s="86"/>
      <c r="T321" s="86"/>
      <c r="U321" s="86"/>
    </row>
    <row r="322" spans="1:21">
      <c r="A322" s="86"/>
      <c r="B322" s="86"/>
      <c r="C322" s="84"/>
      <c r="D322" s="84"/>
      <c r="E322" s="84"/>
      <c r="F322" s="84"/>
      <c r="G322" s="84"/>
      <c r="H322" s="84"/>
      <c r="I322" s="84"/>
      <c r="J322" s="84"/>
      <c r="K322" s="84"/>
      <c r="L322" s="84"/>
      <c r="M322" s="84"/>
      <c r="N322" s="84"/>
      <c r="O322" s="84"/>
      <c r="P322" s="84"/>
      <c r="Q322" s="86"/>
      <c r="R322" s="86"/>
      <c r="S322" s="86"/>
      <c r="T322" s="86"/>
      <c r="U322" s="86"/>
    </row>
    <row r="323" spans="1:21">
      <c r="A323" s="86"/>
      <c r="B323" s="86"/>
      <c r="C323" s="84"/>
      <c r="D323" s="84"/>
      <c r="E323" s="84"/>
      <c r="F323" s="84"/>
      <c r="G323" s="84"/>
      <c r="H323" s="84"/>
      <c r="I323" s="84"/>
      <c r="J323" s="84"/>
      <c r="K323" s="84"/>
      <c r="L323" s="84"/>
      <c r="M323" s="84"/>
      <c r="N323" s="84"/>
      <c r="O323" s="84"/>
      <c r="P323" s="84"/>
      <c r="Q323" s="86"/>
      <c r="R323" s="86"/>
      <c r="S323" s="86"/>
      <c r="T323" s="86"/>
      <c r="U323" s="86"/>
    </row>
    <row r="324" spans="1:21">
      <c r="A324" s="86"/>
      <c r="B324" s="86"/>
      <c r="C324" s="84"/>
      <c r="D324" s="84"/>
      <c r="E324" s="84"/>
      <c r="F324" s="84"/>
      <c r="G324" s="84"/>
      <c r="H324" s="84"/>
      <c r="I324" s="84"/>
      <c r="J324" s="84"/>
      <c r="K324" s="84"/>
      <c r="L324" s="84"/>
      <c r="M324" s="84"/>
      <c r="N324" s="84"/>
      <c r="O324" s="84"/>
      <c r="P324" s="84"/>
      <c r="Q324" s="86"/>
      <c r="R324" s="86"/>
      <c r="S324" s="86"/>
      <c r="T324" s="86"/>
      <c r="U324" s="86"/>
    </row>
    <row r="325" spans="1:21">
      <c r="A325" s="86"/>
      <c r="B325" s="86"/>
      <c r="C325" s="84"/>
      <c r="D325" s="84"/>
      <c r="E325" s="84"/>
      <c r="F325" s="84"/>
      <c r="G325" s="84"/>
      <c r="H325" s="84"/>
      <c r="I325" s="84"/>
      <c r="J325" s="84"/>
      <c r="K325" s="84"/>
      <c r="L325" s="84"/>
      <c r="M325" s="84"/>
      <c r="N325" s="84"/>
      <c r="O325" s="84"/>
      <c r="P325" s="84"/>
      <c r="Q325" s="86"/>
      <c r="R325" s="86"/>
      <c r="S325" s="86"/>
      <c r="T325" s="86"/>
      <c r="U325" s="86"/>
    </row>
    <row r="326" spans="1:21">
      <c r="A326" s="86"/>
      <c r="B326" s="86"/>
      <c r="C326" s="84"/>
      <c r="D326" s="84"/>
      <c r="E326" s="84"/>
      <c r="F326" s="84"/>
      <c r="G326" s="84"/>
      <c r="H326" s="84"/>
      <c r="I326" s="84"/>
      <c r="J326" s="84"/>
      <c r="K326" s="84"/>
      <c r="L326" s="84"/>
      <c r="M326" s="84"/>
      <c r="N326" s="84"/>
      <c r="O326" s="84"/>
      <c r="P326" s="84"/>
      <c r="Q326" s="86"/>
      <c r="R326" s="86"/>
      <c r="S326" s="86"/>
      <c r="T326" s="86"/>
      <c r="U326" s="86"/>
    </row>
    <row r="327" spans="1:21">
      <c r="A327" s="86"/>
      <c r="B327" s="86"/>
      <c r="C327" s="84"/>
      <c r="D327" s="84"/>
      <c r="E327" s="84"/>
      <c r="F327" s="84"/>
      <c r="G327" s="84"/>
      <c r="H327" s="84"/>
      <c r="I327" s="84"/>
      <c r="J327" s="84"/>
      <c r="K327" s="84"/>
      <c r="L327" s="84"/>
      <c r="M327" s="84"/>
      <c r="N327" s="84"/>
      <c r="O327" s="84"/>
      <c r="P327" s="84"/>
      <c r="Q327" s="86"/>
      <c r="R327" s="86"/>
      <c r="S327" s="86"/>
      <c r="T327" s="86"/>
      <c r="U327" s="86"/>
    </row>
    <row r="328" spans="1:21">
      <c r="A328" s="86"/>
      <c r="B328" s="86"/>
      <c r="C328" s="84"/>
      <c r="D328" s="84"/>
      <c r="E328" s="84"/>
      <c r="F328" s="84"/>
      <c r="G328" s="84"/>
      <c r="H328" s="84"/>
      <c r="I328" s="84"/>
      <c r="J328" s="84"/>
      <c r="K328" s="84"/>
      <c r="L328" s="84"/>
      <c r="M328" s="84"/>
      <c r="N328" s="84"/>
      <c r="O328" s="84"/>
      <c r="P328" s="84"/>
      <c r="Q328" s="86"/>
      <c r="R328" s="86"/>
      <c r="S328" s="86"/>
      <c r="T328" s="86"/>
      <c r="U328" s="86"/>
    </row>
    <row r="329" spans="1:21">
      <c r="A329" s="86"/>
      <c r="B329" s="86"/>
      <c r="C329" s="84"/>
      <c r="D329" s="84"/>
      <c r="E329" s="84"/>
      <c r="F329" s="84"/>
      <c r="G329" s="84"/>
      <c r="H329" s="84"/>
      <c r="I329" s="84"/>
      <c r="J329" s="84"/>
      <c r="K329" s="84"/>
      <c r="L329" s="84"/>
      <c r="M329" s="84"/>
      <c r="N329" s="84"/>
      <c r="O329" s="84"/>
      <c r="P329" s="84"/>
      <c r="Q329" s="86"/>
      <c r="R329" s="86"/>
      <c r="S329" s="86"/>
      <c r="T329" s="86"/>
      <c r="U329" s="86"/>
    </row>
    <row r="330" spans="1:21">
      <c r="A330" s="86"/>
      <c r="B330" s="86"/>
      <c r="C330" s="84"/>
      <c r="D330" s="84"/>
      <c r="E330" s="84"/>
      <c r="F330" s="84"/>
      <c r="G330" s="84"/>
      <c r="H330" s="84"/>
      <c r="I330" s="84"/>
      <c r="J330" s="84"/>
      <c r="K330" s="84"/>
      <c r="L330" s="84"/>
      <c r="M330" s="84"/>
      <c r="N330" s="84"/>
      <c r="O330" s="84"/>
      <c r="P330" s="84"/>
      <c r="Q330" s="86"/>
      <c r="R330" s="86"/>
      <c r="S330" s="86"/>
      <c r="T330" s="86"/>
      <c r="U330" s="86"/>
    </row>
    <row r="331" spans="1:21">
      <c r="A331" s="86"/>
      <c r="B331" s="86"/>
      <c r="C331" s="84"/>
      <c r="D331" s="84"/>
      <c r="E331" s="84"/>
      <c r="F331" s="84"/>
      <c r="G331" s="84"/>
      <c r="H331" s="84"/>
      <c r="I331" s="84"/>
      <c r="J331" s="84"/>
      <c r="K331" s="84"/>
      <c r="L331" s="84"/>
      <c r="M331" s="84"/>
      <c r="N331" s="84"/>
      <c r="O331" s="84"/>
      <c r="P331" s="84"/>
      <c r="Q331" s="86"/>
      <c r="R331" s="86"/>
      <c r="S331" s="86"/>
      <c r="T331" s="86"/>
      <c r="U331" s="86"/>
    </row>
    <row r="332" spans="1:21">
      <c r="A332" s="86"/>
      <c r="B332" s="86"/>
      <c r="C332" s="84"/>
      <c r="D332" s="84"/>
      <c r="E332" s="84"/>
      <c r="F332" s="84"/>
      <c r="G332" s="84"/>
      <c r="H332" s="84"/>
      <c r="I332" s="84"/>
      <c r="J332" s="84"/>
      <c r="K332" s="84"/>
      <c r="L332" s="84"/>
      <c r="M332" s="84"/>
      <c r="N332" s="84"/>
      <c r="O332" s="84"/>
      <c r="P332" s="84"/>
      <c r="Q332" s="86"/>
      <c r="R332" s="86"/>
      <c r="S332" s="86"/>
      <c r="T332" s="86"/>
      <c r="U332" s="86"/>
    </row>
    <row r="333" spans="1:21">
      <c r="A333" s="86"/>
      <c r="B333" s="86"/>
      <c r="C333" s="84"/>
      <c r="D333" s="84"/>
      <c r="E333" s="84"/>
      <c r="F333" s="84"/>
      <c r="G333" s="84"/>
      <c r="H333" s="84"/>
      <c r="I333" s="84"/>
      <c r="J333" s="84"/>
      <c r="K333" s="84"/>
      <c r="L333" s="84"/>
      <c r="M333" s="84"/>
      <c r="N333" s="84"/>
      <c r="O333" s="84"/>
      <c r="P333" s="84"/>
      <c r="Q333" s="86"/>
      <c r="R333" s="86"/>
      <c r="S333" s="86"/>
      <c r="T333" s="86"/>
      <c r="U333" s="86"/>
    </row>
    <row r="334" spans="1:21">
      <c r="A334" s="86"/>
      <c r="B334" s="86"/>
      <c r="C334" s="84"/>
      <c r="D334" s="84"/>
      <c r="E334" s="84"/>
      <c r="F334" s="84"/>
      <c r="G334" s="84"/>
      <c r="H334" s="84"/>
      <c r="I334" s="84"/>
      <c r="J334" s="84"/>
      <c r="K334" s="84"/>
      <c r="L334" s="84"/>
      <c r="M334" s="84"/>
      <c r="N334" s="84"/>
      <c r="O334" s="84"/>
      <c r="P334" s="84"/>
      <c r="Q334" s="86"/>
      <c r="R334" s="86"/>
      <c r="S334" s="86"/>
      <c r="T334" s="86"/>
      <c r="U334" s="86"/>
    </row>
    <row r="335" spans="1:21">
      <c r="A335" s="86"/>
      <c r="B335" s="86"/>
      <c r="C335" s="84"/>
      <c r="D335" s="84"/>
      <c r="E335" s="84"/>
      <c r="F335" s="84"/>
      <c r="G335" s="84"/>
      <c r="H335" s="84"/>
      <c r="I335" s="84"/>
      <c r="J335" s="84"/>
      <c r="K335" s="84"/>
      <c r="L335" s="84"/>
      <c r="M335" s="84"/>
      <c r="N335" s="84"/>
      <c r="O335" s="84"/>
      <c r="P335" s="84"/>
      <c r="Q335" s="86"/>
      <c r="R335" s="86"/>
      <c r="S335" s="86"/>
      <c r="T335" s="86"/>
      <c r="U335" s="86"/>
    </row>
    <row r="336" spans="1:21">
      <c r="A336" s="86"/>
      <c r="B336" s="86"/>
      <c r="C336" s="84"/>
      <c r="D336" s="84"/>
      <c r="E336" s="84"/>
      <c r="F336" s="84"/>
      <c r="G336" s="84"/>
      <c r="H336" s="84"/>
      <c r="I336" s="84"/>
      <c r="J336" s="84"/>
      <c r="K336" s="84"/>
      <c r="L336" s="84"/>
      <c r="M336" s="84"/>
      <c r="N336" s="84"/>
      <c r="O336" s="84"/>
      <c r="P336" s="84"/>
      <c r="Q336" s="86"/>
      <c r="R336" s="86"/>
      <c r="S336" s="86"/>
      <c r="T336" s="86"/>
      <c r="U336" s="86"/>
    </row>
    <row r="337" spans="1:21">
      <c r="A337" s="86"/>
      <c r="B337" s="86"/>
      <c r="C337" s="84"/>
      <c r="D337" s="84"/>
      <c r="E337" s="84"/>
      <c r="F337" s="84"/>
      <c r="G337" s="84"/>
      <c r="H337" s="84"/>
      <c r="I337" s="84"/>
      <c r="J337" s="84"/>
      <c r="K337" s="84"/>
      <c r="L337" s="84"/>
      <c r="M337" s="84"/>
      <c r="N337" s="84"/>
      <c r="O337" s="84"/>
      <c r="P337" s="84"/>
      <c r="Q337" s="86"/>
      <c r="R337" s="86"/>
      <c r="S337" s="86"/>
      <c r="T337" s="86"/>
      <c r="U337" s="86"/>
    </row>
    <row r="338" spans="1:21">
      <c r="A338" s="86"/>
      <c r="B338" s="86"/>
      <c r="C338" s="84"/>
      <c r="D338" s="84"/>
      <c r="E338" s="84"/>
      <c r="F338" s="84"/>
      <c r="G338" s="84"/>
      <c r="H338" s="84"/>
      <c r="I338" s="84"/>
      <c r="J338" s="84"/>
      <c r="K338" s="84"/>
      <c r="L338" s="84"/>
      <c r="M338" s="84"/>
      <c r="N338" s="84"/>
      <c r="O338" s="84"/>
      <c r="P338" s="84"/>
      <c r="Q338" s="86"/>
      <c r="R338" s="86"/>
      <c r="S338" s="86"/>
      <c r="T338" s="86"/>
      <c r="U338" s="86"/>
    </row>
    <row r="339" spans="1:21">
      <c r="A339" s="86"/>
      <c r="B339" s="86"/>
      <c r="C339" s="84"/>
      <c r="D339" s="84"/>
      <c r="E339" s="84"/>
      <c r="F339" s="84"/>
      <c r="G339" s="84"/>
      <c r="H339" s="84"/>
      <c r="I339" s="84"/>
      <c r="J339" s="84"/>
      <c r="K339" s="84"/>
      <c r="L339" s="84"/>
      <c r="M339" s="84"/>
      <c r="N339" s="84"/>
      <c r="O339" s="84"/>
      <c r="P339" s="84"/>
      <c r="Q339" s="86"/>
      <c r="R339" s="86"/>
      <c r="S339" s="86"/>
      <c r="T339" s="86"/>
      <c r="U339" s="86"/>
    </row>
    <row r="340" spans="1:21">
      <c r="A340" s="86"/>
      <c r="B340" s="86"/>
      <c r="C340" s="84"/>
      <c r="D340" s="84"/>
      <c r="E340" s="84"/>
      <c r="F340" s="84"/>
      <c r="G340" s="84"/>
      <c r="H340" s="84"/>
      <c r="I340" s="84"/>
      <c r="J340" s="84"/>
      <c r="K340" s="84"/>
      <c r="L340" s="84"/>
      <c r="M340" s="84"/>
      <c r="N340" s="84"/>
      <c r="O340" s="84"/>
      <c r="P340" s="84"/>
      <c r="Q340" s="86"/>
      <c r="R340" s="86"/>
      <c r="S340" s="86"/>
      <c r="T340" s="86"/>
      <c r="U340" s="86"/>
    </row>
  </sheetData>
  <mergeCells count="36">
    <mergeCell ref="O13:O16"/>
    <mergeCell ref="P13:P16"/>
    <mergeCell ref="O17:O18"/>
    <mergeCell ref="O10:O11"/>
    <mergeCell ref="Q10:Q11"/>
    <mergeCell ref="R10:R11"/>
    <mergeCell ref="S10:S11"/>
    <mergeCell ref="T10:T11"/>
    <mergeCell ref="O7:O9"/>
    <mergeCell ref="Q7:Q9"/>
    <mergeCell ref="R7:R9"/>
    <mergeCell ref="S7:S9"/>
    <mergeCell ref="T7:T9"/>
    <mergeCell ref="K2:N2"/>
    <mergeCell ref="O4:O6"/>
    <mergeCell ref="Q4:Q6"/>
    <mergeCell ref="R4:R6"/>
    <mergeCell ref="S4:S6"/>
    <mergeCell ref="Q2:U2"/>
    <mergeCell ref="P2:P3"/>
    <mergeCell ref="A1:O1"/>
    <mergeCell ref="A2:A3"/>
    <mergeCell ref="B2:B3"/>
    <mergeCell ref="C2:C3"/>
    <mergeCell ref="D2:D3"/>
    <mergeCell ref="E2:E3"/>
    <mergeCell ref="F2:F3"/>
    <mergeCell ref="O2:O3"/>
    <mergeCell ref="G2:G3"/>
    <mergeCell ref="H2:H3"/>
    <mergeCell ref="I2:I3"/>
    <mergeCell ref="J2:J3"/>
    <mergeCell ref="T4:T6"/>
    <mergeCell ref="U4:U6"/>
    <mergeCell ref="U7:U9"/>
    <mergeCell ref="U10:U11"/>
  </mergeCells>
  <conditionalFormatting sqref="A2:P3">
    <cfRule type="notContainsBlanks" dxfId="0" priority="1">
      <formula>LEN(TRIM(A2))&gt;0</formula>
    </cfRule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V964"/>
  <sheetViews>
    <sheetView workbookViewId="0">
      <pane ySplit="3" topLeftCell="A7" activePane="bottomLeft" state="frozen"/>
      <selection pane="bottomLeft" activeCell="R28" sqref="R28"/>
    </sheetView>
  </sheetViews>
  <sheetFormatPr defaultColWidth="9.1796875" defaultRowHeight="15" customHeight="1"/>
  <cols>
    <col min="1" max="1" width="13.453125" style="18" customWidth="1"/>
    <col min="2" max="2" width="11.08984375" style="18" customWidth="1"/>
    <col min="3" max="3" width="10.08984375" style="18" customWidth="1"/>
    <col min="4" max="4" width="9" style="18" customWidth="1"/>
    <col min="5" max="5" width="8.90625" style="18" customWidth="1"/>
    <col min="6" max="6" width="8.26953125" style="18" customWidth="1"/>
    <col min="7" max="7" width="9.90625" style="18" customWidth="1"/>
    <col min="8" max="8" width="8.26953125" style="18" customWidth="1"/>
    <col min="9" max="9" width="10.90625" style="18" customWidth="1"/>
    <col min="10" max="10" width="10.6328125" style="18" customWidth="1"/>
    <col min="11" max="11" width="10.26953125" style="18" customWidth="1"/>
    <col min="12" max="12" width="10.453125" style="18" customWidth="1"/>
    <col min="13" max="13" width="11" style="18" customWidth="1"/>
    <col min="14" max="17" width="10.08984375" style="18" customWidth="1"/>
    <col min="18" max="18" width="18.90625" style="18" customWidth="1"/>
    <col min="19" max="19" width="18.26953125" style="18" customWidth="1"/>
    <col min="20" max="20" width="13.90625" style="18" customWidth="1"/>
    <col min="21" max="21" width="15.6328125" style="18" customWidth="1"/>
    <col min="22" max="22" width="15.90625" style="18" customWidth="1"/>
    <col min="23" max="16384" width="9.1796875" style="18"/>
  </cols>
  <sheetData>
    <row r="1" spans="1:22" ht="21" customHeight="1">
      <c r="A1" s="131" t="s">
        <v>21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6"/>
      <c r="O1" s="17"/>
      <c r="P1" s="17"/>
      <c r="Q1" s="17"/>
      <c r="R1" s="6"/>
      <c r="S1" s="6"/>
      <c r="T1" s="6"/>
      <c r="U1" s="6"/>
      <c r="V1" s="6"/>
    </row>
    <row r="2" spans="1:22" ht="69.75" customHeight="1">
      <c r="A2" s="19" t="s">
        <v>22</v>
      </c>
      <c r="B2" s="19" t="s">
        <v>23</v>
      </c>
      <c r="C2" s="133" t="s">
        <v>24</v>
      </c>
      <c r="D2" s="120"/>
      <c r="E2" s="121"/>
      <c r="F2" s="133" t="s">
        <v>25</v>
      </c>
      <c r="G2" s="120"/>
      <c r="H2" s="121"/>
      <c r="I2" s="133" t="s">
        <v>26</v>
      </c>
      <c r="J2" s="120"/>
      <c r="K2" s="121"/>
      <c r="L2" s="19" t="s">
        <v>27</v>
      </c>
      <c r="M2" s="19" t="s">
        <v>28</v>
      </c>
      <c r="N2" s="19" t="s">
        <v>29</v>
      </c>
      <c r="O2" s="20"/>
      <c r="P2" s="20"/>
      <c r="Q2" s="20"/>
      <c r="R2" s="21" t="s">
        <v>30</v>
      </c>
      <c r="S2" s="21" t="s">
        <v>31</v>
      </c>
      <c r="T2" s="21" t="s">
        <v>32</v>
      </c>
      <c r="U2" s="21" t="s">
        <v>33</v>
      </c>
      <c r="V2" s="22"/>
    </row>
    <row r="3" spans="1:22" ht="21" customHeight="1">
      <c r="A3" s="19">
        <v>5891</v>
      </c>
      <c r="B3" s="176"/>
      <c r="C3" s="176">
        <v>1.1000000000000001</v>
      </c>
      <c r="D3" s="176">
        <v>1.2</v>
      </c>
      <c r="E3" s="176">
        <v>1.3</v>
      </c>
      <c r="F3" s="176">
        <v>2.1</v>
      </c>
      <c r="G3" s="176">
        <v>2.2000000000000002</v>
      </c>
      <c r="H3" s="176">
        <v>2.2999999999999998</v>
      </c>
      <c r="I3" s="176">
        <v>3.1</v>
      </c>
      <c r="J3" s="176">
        <v>3.2</v>
      </c>
      <c r="K3" s="176">
        <v>3.3</v>
      </c>
      <c r="L3" s="176"/>
      <c r="M3" s="177"/>
      <c r="N3" s="177"/>
      <c r="O3" s="24"/>
      <c r="P3" s="24"/>
      <c r="Q3" s="24"/>
      <c r="R3" s="25"/>
      <c r="S3" s="25"/>
      <c r="T3" s="25"/>
      <c r="U3" s="25"/>
      <c r="V3" s="6"/>
    </row>
    <row r="4" spans="1:22" ht="21" customHeight="1">
      <c r="A4" s="38">
        <v>5891</v>
      </c>
      <c r="B4" s="178">
        <v>1</v>
      </c>
      <c r="C4" s="179">
        <v>5</v>
      </c>
      <c r="D4" s="179">
        <v>5</v>
      </c>
      <c r="E4" s="179">
        <v>5</v>
      </c>
      <c r="F4" s="179">
        <v>5</v>
      </c>
      <c r="G4" s="179">
        <v>5</v>
      </c>
      <c r="H4" s="179">
        <v>5</v>
      </c>
      <c r="I4" s="179">
        <v>5</v>
      </c>
      <c r="J4" s="179">
        <v>5</v>
      </c>
      <c r="K4" s="179">
        <v>5</v>
      </c>
      <c r="L4" s="179">
        <v>5</v>
      </c>
      <c r="M4" s="179">
        <v>1</v>
      </c>
      <c r="N4" s="179">
        <v>1</v>
      </c>
      <c r="O4" s="17"/>
      <c r="P4" s="17"/>
      <c r="Q4" s="17"/>
      <c r="R4" s="27">
        <v>2</v>
      </c>
      <c r="S4" s="27"/>
      <c r="T4" s="27">
        <v>1</v>
      </c>
      <c r="U4" s="27">
        <v>1</v>
      </c>
      <c r="V4" s="6"/>
    </row>
    <row r="5" spans="1:22" ht="21" customHeight="1">
      <c r="A5" s="38">
        <v>5891</v>
      </c>
      <c r="B5" s="178">
        <v>2</v>
      </c>
      <c r="C5" s="179">
        <v>5</v>
      </c>
      <c r="D5" s="179">
        <v>5</v>
      </c>
      <c r="E5" s="179">
        <v>5</v>
      </c>
      <c r="F5" s="179">
        <v>5</v>
      </c>
      <c r="G5" s="179">
        <v>5</v>
      </c>
      <c r="H5" s="179">
        <v>5</v>
      </c>
      <c r="I5" s="179">
        <v>5</v>
      </c>
      <c r="J5" s="179">
        <v>5</v>
      </c>
      <c r="K5" s="179">
        <v>5</v>
      </c>
      <c r="L5" s="179">
        <v>5</v>
      </c>
      <c r="M5" s="179">
        <v>1</v>
      </c>
      <c r="N5" s="179">
        <v>1</v>
      </c>
      <c r="O5" s="17"/>
      <c r="P5" s="17"/>
      <c r="Q5" s="17"/>
      <c r="R5" s="27">
        <v>2</v>
      </c>
      <c r="S5" s="28"/>
      <c r="T5" s="27">
        <v>1</v>
      </c>
      <c r="U5" s="27">
        <v>1</v>
      </c>
      <c r="V5" s="6"/>
    </row>
    <row r="6" spans="1:22" ht="21" customHeight="1">
      <c r="A6" s="38">
        <v>5891</v>
      </c>
      <c r="B6" s="178">
        <v>3</v>
      </c>
      <c r="C6" s="179">
        <v>5</v>
      </c>
      <c r="D6" s="179">
        <v>5</v>
      </c>
      <c r="E6" s="179">
        <v>5</v>
      </c>
      <c r="F6" s="179">
        <v>5</v>
      </c>
      <c r="G6" s="179">
        <v>5</v>
      </c>
      <c r="H6" s="179">
        <v>5</v>
      </c>
      <c r="I6" s="179">
        <v>5</v>
      </c>
      <c r="J6" s="179">
        <v>5</v>
      </c>
      <c r="K6" s="179">
        <v>5</v>
      </c>
      <c r="L6" s="179">
        <v>5</v>
      </c>
      <c r="M6" s="179">
        <v>1</v>
      </c>
      <c r="N6" s="179">
        <v>1</v>
      </c>
      <c r="O6" s="17"/>
      <c r="P6" s="29"/>
      <c r="Q6" s="17"/>
      <c r="R6" s="27">
        <v>2</v>
      </c>
      <c r="S6" s="28"/>
      <c r="T6" s="27">
        <v>1</v>
      </c>
      <c r="U6" s="27">
        <v>1</v>
      </c>
      <c r="V6" s="6"/>
    </row>
    <row r="7" spans="1:22" ht="21" customHeight="1">
      <c r="A7" s="38">
        <v>5891</v>
      </c>
      <c r="B7" s="178">
        <v>4</v>
      </c>
      <c r="C7" s="179">
        <v>5</v>
      </c>
      <c r="D7" s="179">
        <v>5</v>
      </c>
      <c r="E7" s="179">
        <v>5</v>
      </c>
      <c r="F7" s="179">
        <v>5</v>
      </c>
      <c r="G7" s="179">
        <v>5</v>
      </c>
      <c r="H7" s="179">
        <v>5</v>
      </c>
      <c r="I7" s="179">
        <v>5</v>
      </c>
      <c r="J7" s="179">
        <v>4</v>
      </c>
      <c r="K7" s="179">
        <v>5</v>
      </c>
      <c r="L7" s="179">
        <v>5</v>
      </c>
      <c r="M7" s="179">
        <v>1</v>
      </c>
      <c r="N7" s="179">
        <v>1</v>
      </c>
      <c r="O7" s="17"/>
      <c r="P7" s="17"/>
      <c r="Q7" s="17"/>
      <c r="R7" s="27">
        <v>2</v>
      </c>
      <c r="S7" s="28"/>
      <c r="T7" s="27">
        <v>1</v>
      </c>
      <c r="U7" s="27">
        <v>1</v>
      </c>
      <c r="V7" s="6"/>
    </row>
    <row r="8" spans="1:22" ht="21" customHeight="1">
      <c r="A8" s="38">
        <v>5891</v>
      </c>
      <c r="B8" s="178">
        <v>5</v>
      </c>
      <c r="C8" s="179">
        <v>4</v>
      </c>
      <c r="D8" s="179">
        <v>5</v>
      </c>
      <c r="E8" s="179">
        <v>5</v>
      </c>
      <c r="F8" s="179">
        <v>5</v>
      </c>
      <c r="G8" s="179">
        <v>5</v>
      </c>
      <c r="H8" s="179">
        <v>5</v>
      </c>
      <c r="I8" s="179">
        <v>5</v>
      </c>
      <c r="J8" s="179">
        <v>5</v>
      </c>
      <c r="K8" s="179">
        <v>5</v>
      </c>
      <c r="L8" s="179">
        <v>5</v>
      </c>
      <c r="M8" s="179">
        <v>1</v>
      </c>
      <c r="N8" s="179">
        <v>1</v>
      </c>
      <c r="O8" s="17"/>
      <c r="P8" s="17"/>
      <c r="Q8" s="17"/>
      <c r="R8" s="27">
        <v>2</v>
      </c>
      <c r="S8" s="28"/>
      <c r="T8" s="27">
        <v>1</v>
      </c>
      <c r="U8" s="27">
        <v>1</v>
      </c>
      <c r="V8" s="6"/>
    </row>
    <row r="9" spans="1:22" ht="21" customHeight="1">
      <c r="A9" s="38">
        <v>5891</v>
      </c>
      <c r="B9" s="178">
        <v>6</v>
      </c>
      <c r="C9" s="179">
        <v>4</v>
      </c>
      <c r="D9" s="179">
        <v>5</v>
      </c>
      <c r="E9" s="179">
        <v>5</v>
      </c>
      <c r="F9" s="179">
        <v>5</v>
      </c>
      <c r="G9" s="179">
        <v>5</v>
      </c>
      <c r="H9" s="179">
        <v>5</v>
      </c>
      <c r="I9" s="179">
        <v>5</v>
      </c>
      <c r="J9" s="179">
        <v>5</v>
      </c>
      <c r="K9" s="179">
        <v>5</v>
      </c>
      <c r="L9" s="179">
        <v>5</v>
      </c>
      <c r="M9" s="179">
        <v>1</v>
      </c>
      <c r="N9" s="179">
        <v>1</v>
      </c>
      <c r="O9" s="17"/>
      <c r="P9" s="17"/>
      <c r="Q9" s="17"/>
      <c r="R9" s="27">
        <v>2</v>
      </c>
      <c r="S9" s="28"/>
      <c r="T9" s="27">
        <v>1</v>
      </c>
      <c r="U9" s="27">
        <v>1</v>
      </c>
      <c r="V9" s="6"/>
    </row>
    <row r="10" spans="1:22" ht="21" customHeight="1">
      <c r="A10" s="38">
        <v>5891</v>
      </c>
      <c r="B10" s="178">
        <v>7</v>
      </c>
      <c r="C10" s="179">
        <v>4</v>
      </c>
      <c r="D10" s="179">
        <v>5</v>
      </c>
      <c r="E10" s="179">
        <v>5</v>
      </c>
      <c r="F10" s="179">
        <v>5</v>
      </c>
      <c r="G10" s="179">
        <v>5</v>
      </c>
      <c r="H10" s="179">
        <v>5</v>
      </c>
      <c r="I10" s="179">
        <v>5</v>
      </c>
      <c r="J10" s="179">
        <v>5</v>
      </c>
      <c r="K10" s="179">
        <v>5</v>
      </c>
      <c r="L10" s="179">
        <v>5</v>
      </c>
      <c r="M10" s="179">
        <v>1</v>
      </c>
      <c r="N10" s="179">
        <v>1</v>
      </c>
      <c r="O10" s="17"/>
      <c r="P10" s="17"/>
      <c r="Q10" s="17"/>
      <c r="R10" s="27">
        <v>2</v>
      </c>
      <c r="S10" s="28"/>
      <c r="T10" s="27">
        <v>1</v>
      </c>
      <c r="U10" s="27">
        <v>1</v>
      </c>
      <c r="V10" s="6"/>
    </row>
    <row r="11" spans="1:22" ht="21" customHeight="1">
      <c r="A11" s="38">
        <v>5891</v>
      </c>
      <c r="B11" s="178">
        <v>8</v>
      </c>
      <c r="C11" s="179">
        <v>4</v>
      </c>
      <c r="D11" s="179">
        <v>5</v>
      </c>
      <c r="E11" s="179">
        <v>5</v>
      </c>
      <c r="F11" s="179">
        <v>5</v>
      </c>
      <c r="G11" s="179">
        <v>5</v>
      </c>
      <c r="H11" s="179">
        <v>5</v>
      </c>
      <c r="I11" s="179">
        <v>5</v>
      </c>
      <c r="J11" s="179">
        <v>5</v>
      </c>
      <c r="K11" s="179">
        <v>5</v>
      </c>
      <c r="L11" s="179">
        <v>5</v>
      </c>
      <c r="M11" s="179">
        <v>1</v>
      </c>
      <c r="N11" s="179">
        <v>1</v>
      </c>
      <c r="O11" s="17"/>
      <c r="P11" s="17"/>
      <c r="Q11" s="17"/>
      <c r="R11" s="27">
        <v>2</v>
      </c>
      <c r="S11" s="28"/>
      <c r="T11" s="27">
        <v>1</v>
      </c>
      <c r="U11" s="27">
        <v>1</v>
      </c>
      <c r="V11" s="6"/>
    </row>
    <row r="12" spans="1:22" ht="21" customHeight="1">
      <c r="A12" s="38">
        <v>5891</v>
      </c>
      <c r="B12" s="178">
        <v>9</v>
      </c>
      <c r="C12" s="179">
        <v>5</v>
      </c>
      <c r="D12" s="179">
        <v>5</v>
      </c>
      <c r="E12" s="179">
        <v>5</v>
      </c>
      <c r="F12" s="179">
        <v>5</v>
      </c>
      <c r="G12" s="179">
        <v>5</v>
      </c>
      <c r="H12" s="179">
        <v>5</v>
      </c>
      <c r="I12" s="179">
        <v>5</v>
      </c>
      <c r="J12" s="179">
        <v>5</v>
      </c>
      <c r="K12" s="179">
        <v>5</v>
      </c>
      <c r="L12" s="179">
        <v>5</v>
      </c>
      <c r="M12" s="179">
        <v>1</v>
      </c>
      <c r="N12" s="179">
        <v>1</v>
      </c>
      <c r="O12" s="17"/>
      <c r="P12" s="17"/>
      <c r="Q12" s="17"/>
      <c r="R12" s="27">
        <v>2</v>
      </c>
      <c r="S12" s="28"/>
      <c r="T12" s="27">
        <v>1</v>
      </c>
      <c r="U12" s="27">
        <v>1</v>
      </c>
      <c r="V12" s="6"/>
    </row>
    <row r="13" spans="1:22" ht="21" customHeight="1">
      <c r="A13" s="38">
        <v>5891</v>
      </c>
      <c r="B13" s="178">
        <v>10</v>
      </c>
      <c r="C13" s="179">
        <v>5</v>
      </c>
      <c r="D13" s="179">
        <v>5</v>
      </c>
      <c r="E13" s="179">
        <v>5</v>
      </c>
      <c r="F13" s="179">
        <v>5</v>
      </c>
      <c r="G13" s="179">
        <v>5</v>
      </c>
      <c r="H13" s="179">
        <v>5</v>
      </c>
      <c r="I13" s="179">
        <v>5</v>
      </c>
      <c r="J13" s="179">
        <v>5</v>
      </c>
      <c r="K13" s="179">
        <v>5</v>
      </c>
      <c r="L13" s="179">
        <v>5</v>
      </c>
      <c r="M13" s="179">
        <v>1</v>
      </c>
      <c r="N13" s="179">
        <v>1</v>
      </c>
      <c r="O13" s="17"/>
      <c r="P13" s="17"/>
      <c r="Q13" s="17"/>
      <c r="R13" s="27">
        <v>2</v>
      </c>
      <c r="S13" s="28"/>
      <c r="T13" s="27">
        <v>1</v>
      </c>
      <c r="U13" s="27">
        <v>1</v>
      </c>
      <c r="V13" s="6"/>
    </row>
    <row r="14" spans="1:22" ht="21" customHeight="1">
      <c r="A14" s="38">
        <v>5891</v>
      </c>
      <c r="B14" s="178">
        <v>11</v>
      </c>
      <c r="C14" s="179">
        <v>5</v>
      </c>
      <c r="D14" s="179">
        <v>5</v>
      </c>
      <c r="E14" s="179">
        <v>5</v>
      </c>
      <c r="F14" s="179">
        <v>5</v>
      </c>
      <c r="G14" s="179">
        <v>5</v>
      </c>
      <c r="H14" s="179">
        <v>5</v>
      </c>
      <c r="I14" s="179">
        <v>5</v>
      </c>
      <c r="J14" s="179">
        <v>5</v>
      </c>
      <c r="K14" s="179">
        <v>5</v>
      </c>
      <c r="L14" s="179">
        <v>5</v>
      </c>
      <c r="M14" s="179">
        <v>1</v>
      </c>
      <c r="N14" s="179">
        <v>1</v>
      </c>
      <c r="O14" s="17"/>
      <c r="P14" s="17"/>
      <c r="Q14" s="17"/>
      <c r="R14" s="27">
        <v>2</v>
      </c>
      <c r="S14" s="28"/>
      <c r="T14" s="27">
        <v>1</v>
      </c>
      <c r="U14" s="27">
        <v>1</v>
      </c>
      <c r="V14" s="6"/>
    </row>
    <row r="15" spans="1:22" ht="21" customHeight="1">
      <c r="A15" s="38">
        <v>5891</v>
      </c>
      <c r="B15" s="178">
        <v>12</v>
      </c>
      <c r="C15" s="179">
        <v>5</v>
      </c>
      <c r="D15" s="179">
        <v>5</v>
      </c>
      <c r="E15" s="179">
        <v>5</v>
      </c>
      <c r="F15" s="179">
        <v>5</v>
      </c>
      <c r="G15" s="179">
        <v>5</v>
      </c>
      <c r="H15" s="179">
        <v>5</v>
      </c>
      <c r="I15" s="179">
        <v>5</v>
      </c>
      <c r="J15" s="179">
        <v>4</v>
      </c>
      <c r="K15" s="179">
        <v>5</v>
      </c>
      <c r="L15" s="179">
        <v>5</v>
      </c>
      <c r="M15" s="179">
        <v>1</v>
      </c>
      <c r="N15" s="179">
        <v>1</v>
      </c>
      <c r="O15" s="17"/>
      <c r="P15" s="17"/>
      <c r="Q15" s="17"/>
      <c r="R15" s="27">
        <v>2</v>
      </c>
      <c r="S15" s="28"/>
      <c r="T15" s="27">
        <v>1</v>
      </c>
      <c r="U15" s="27">
        <v>1</v>
      </c>
      <c r="V15" s="6"/>
    </row>
    <row r="16" spans="1:22" ht="21" customHeight="1">
      <c r="A16" s="38">
        <v>5891</v>
      </c>
      <c r="B16" s="178">
        <v>13</v>
      </c>
      <c r="C16" s="179">
        <v>5</v>
      </c>
      <c r="D16" s="179">
        <v>5</v>
      </c>
      <c r="E16" s="179">
        <v>5</v>
      </c>
      <c r="F16" s="179">
        <v>5</v>
      </c>
      <c r="G16" s="179">
        <v>5</v>
      </c>
      <c r="H16" s="179">
        <v>5</v>
      </c>
      <c r="I16" s="179">
        <v>5</v>
      </c>
      <c r="J16" s="179">
        <v>5</v>
      </c>
      <c r="K16" s="179">
        <v>5</v>
      </c>
      <c r="L16" s="179">
        <v>5</v>
      </c>
      <c r="M16" s="179">
        <v>1</v>
      </c>
      <c r="N16" s="179">
        <v>1</v>
      </c>
      <c r="O16" s="17"/>
      <c r="P16" s="17"/>
      <c r="Q16" s="17"/>
      <c r="R16" s="27">
        <v>2</v>
      </c>
      <c r="S16" s="28"/>
      <c r="T16" s="27">
        <v>1</v>
      </c>
      <c r="U16" s="27">
        <v>1</v>
      </c>
      <c r="V16" s="6"/>
    </row>
    <row r="17" spans="1:22" ht="21" customHeight="1">
      <c r="A17" s="38">
        <v>5891</v>
      </c>
      <c r="B17" s="178">
        <v>14</v>
      </c>
      <c r="C17" s="179">
        <v>5</v>
      </c>
      <c r="D17" s="179">
        <v>5</v>
      </c>
      <c r="E17" s="179">
        <v>5</v>
      </c>
      <c r="F17" s="179">
        <v>5</v>
      </c>
      <c r="G17" s="179">
        <v>5</v>
      </c>
      <c r="H17" s="179">
        <v>5</v>
      </c>
      <c r="I17" s="179">
        <v>5</v>
      </c>
      <c r="J17" s="179">
        <v>5</v>
      </c>
      <c r="K17" s="179">
        <v>5</v>
      </c>
      <c r="L17" s="179">
        <v>5</v>
      </c>
      <c r="M17" s="179">
        <v>1</v>
      </c>
      <c r="N17" s="179">
        <v>1</v>
      </c>
      <c r="O17" s="17"/>
      <c r="P17" s="17"/>
      <c r="Q17" s="17"/>
      <c r="R17" s="27">
        <v>2</v>
      </c>
      <c r="S17" s="28"/>
      <c r="T17" s="27">
        <v>1</v>
      </c>
      <c r="U17" s="27">
        <v>1</v>
      </c>
      <c r="V17" s="6"/>
    </row>
    <row r="18" spans="1:22" ht="21" customHeight="1">
      <c r="A18" s="38">
        <v>5891</v>
      </c>
      <c r="B18" s="178">
        <v>15</v>
      </c>
      <c r="C18" s="179">
        <v>5</v>
      </c>
      <c r="D18" s="179">
        <v>5</v>
      </c>
      <c r="E18" s="179">
        <v>5</v>
      </c>
      <c r="F18" s="179">
        <v>5</v>
      </c>
      <c r="G18" s="179">
        <v>5</v>
      </c>
      <c r="H18" s="179">
        <v>5</v>
      </c>
      <c r="I18" s="179">
        <v>5</v>
      </c>
      <c r="J18" s="179">
        <v>5</v>
      </c>
      <c r="K18" s="179">
        <v>5</v>
      </c>
      <c r="L18" s="179">
        <v>5</v>
      </c>
      <c r="M18" s="179">
        <v>1</v>
      </c>
      <c r="N18" s="179">
        <v>1</v>
      </c>
      <c r="O18" s="17"/>
      <c r="P18" s="17"/>
      <c r="Q18" s="17"/>
      <c r="R18" s="27">
        <v>2</v>
      </c>
      <c r="S18" s="28"/>
      <c r="T18" s="27">
        <v>1</v>
      </c>
      <c r="U18" s="27">
        <v>1</v>
      </c>
      <c r="V18" s="6"/>
    </row>
    <row r="19" spans="1:22" ht="24" customHeight="1">
      <c r="A19" s="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6"/>
      <c r="O19" s="17"/>
      <c r="P19" s="17"/>
      <c r="Q19" s="17"/>
      <c r="R19" s="6"/>
      <c r="S19" s="6"/>
      <c r="T19" s="6"/>
      <c r="U19" s="6"/>
      <c r="V19" s="6"/>
    </row>
    <row r="20" spans="1:22" ht="24" customHeight="1">
      <c r="A20" s="134" t="s">
        <v>34</v>
      </c>
      <c r="B20" s="125"/>
      <c r="C20" s="125"/>
      <c r="D20" s="125"/>
      <c r="E20" s="125"/>
      <c r="F20" s="125"/>
      <c r="G20" s="125"/>
      <c r="H20" s="126"/>
      <c r="I20" s="135" t="s">
        <v>35</v>
      </c>
      <c r="J20" s="125"/>
      <c r="K20" s="125"/>
      <c r="L20" s="125"/>
      <c r="M20" s="126"/>
      <c r="N20" s="6"/>
      <c r="O20" s="17"/>
      <c r="P20" s="17"/>
      <c r="Q20" s="17"/>
      <c r="R20" s="6"/>
      <c r="S20" s="6"/>
      <c r="T20" s="6"/>
      <c r="U20" s="6"/>
      <c r="V20" s="6"/>
    </row>
    <row r="21" spans="1:22" ht="24" customHeight="1">
      <c r="A21" s="124" t="s">
        <v>36</v>
      </c>
      <c r="B21" s="125"/>
      <c r="C21" s="125"/>
      <c r="D21" s="125"/>
      <c r="E21" s="125"/>
      <c r="F21" s="125"/>
      <c r="G21" s="125"/>
      <c r="H21" s="126"/>
      <c r="I21" s="7">
        <v>5</v>
      </c>
      <c r="J21" s="7">
        <v>4</v>
      </c>
      <c r="K21" s="7">
        <v>3</v>
      </c>
      <c r="L21" s="7">
        <v>2</v>
      </c>
      <c r="M21" s="7">
        <v>1</v>
      </c>
      <c r="N21" s="6"/>
      <c r="O21" s="17"/>
      <c r="P21" s="17"/>
      <c r="Q21" s="17"/>
      <c r="R21" s="6"/>
      <c r="S21" s="6"/>
      <c r="T21" s="6"/>
      <c r="U21" s="6"/>
      <c r="V21" s="6"/>
    </row>
    <row r="22" spans="1:22" ht="25.5" customHeight="1">
      <c r="A22" s="127" t="s">
        <v>37</v>
      </c>
      <c r="B22" s="128"/>
      <c r="C22" s="128"/>
      <c r="D22" s="128"/>
      <c r="E22" s="128"/>
      <c r="F22" s="128"/>
      <c r="G22" s="128"/>
      <c r="H22" s="128"/>
      <c r="I22" s="8"/>
      <c r="J22" s="8"/>
      <c r="K22" s="8"/>
      <c r="L22" s="8"/>
      <c r="M22" s="9"/>
      <c r="N22" s="6"/>
      <c r="O22" s="17"/>
      <c r="P22" s="17"/>
      <c r="Q22" s="17"/>
      <c r="R22" s="6"/>
      <c r="S22" s="6"/>
      <c r="T22" s="6"/>
      <c r="U22" s="6"/>
      <c r="V22" s="6"/>
    </row>
    <row r="23" spans="1:22" ht="24" customHeight="1">
      <c r="A23" s="10"/>
      <c r="B23" s="6" t="s">
        <v>38</v>
      </c>
      <c r="C23" s="6"/>
      <c r="D23" s="6"/>
      <c r="E23" s="6"/>
      <c r="F23" s="6"/>
      <c r="G23" s="6"/>
      <c r="H23" s="6"/>
      <c r="I23" s="11">
        <f>C38*100/C43</f>
        <v>73.333333333333329</v>
      </c>
      <c r="J23" s="11">
        <f>C39*100/C43</f>
        <v>26.666666666666668</v>
      </c>
      <c r="K23" s="11">
        <f>C40*100/C43</f>
        <v>0</v>
      </c>
      <c r="L23" s="12">
        <f>C41*100/C43</f>
        <v>0</v>
      </c>
      <c r="M23" s="12">
        <f>C42*100/C43</f>
        <v>0</v>
      </c>
      <c r="N23" s="13">
        <f t="shared" ref="N23:N25" si="0">SUM(I23:M23)</f>
        <v>100</v>
      </c>
      <c r="O23" s="17"/>
      <c r="P23" s="17"/>
      <c r="Q23" s="17"/>
      <c r="R23" s="6"/>
      <c r="S23" s="6"/>
      <c r="T23" s="6"/>
      <c r="U23" s="6"/>
      <c r="V23" s="6"/>
    </row>
    <row r="24" spans="1:22" ht="24" customHeight="1">
      <c r="A24" s="10"/>
      <c r="B24" s="6" t="s">
        <v>39</v>
      </c>
      <c r="C24" s="6"/>
      <c r="D24" s="6"/>
      <c r="E24" s="6"/>
      <c r="F24" s="6"/>
      <c r="G24" s="6"/>
      <c r="H24" s="6"/>
      <c r="I24" s="11">
        <f>E38*100/C43</f>
        <v>100</v>
      </c>
      <c r="J24" s="11">
        <f>E39*100/C43</f>
        <v>0</v>
      </c>
      <c r="K24" s="11">
        <f>E40*100/C43</f>
        <v>0</v>
      </c>
      <c r="L24" s="12">
        <f>E41*100/C43</f>
        <v>0</v>
      </c>
      <c r="M24" s="12">
        <f>E42*100/C43</f>
        <v>0</v>
      </c>
      <c r="N24" s="13">
        <f t="shared" si="0"/>
        <v>100</v>
      </c>
      <c r="O24" s="17"/>
      <c r="P24" s="17"/>
      <c r="Q24" s="30"/>
      <c r="R24" s="30"/>
      <c r="S24" s="30"/>
      <c r="T24" s="30"/>
      <c r="U24" s="30"/>
      <c r="V24" s="6"/>
    </row>
    <row r="25" spans="1:22" ht="24" customHeight="1">
      <c r="A25" s="10"/>
      <c r="B25" s="6" t="s">
        <v>40</v>
      </c>
      <c r="C25" s="6"/>
      <c r="D25" s="6"/>
      <c r="E25" s="6"/>
      <c r="F25" s="6"/>
      <c r="G25" s="6"/>
      <c r="H25" s="6"/>
      <c r="I25" s="11">
        <f>G38*100/C43</f>
        <v>100</v>
      </c>
      <c r="J25" s="11">
        <f>G39*100/C43</f>
        <v>0</v>
      </c>
      <c r="K25" s="11">
        <f>G40*100/C43</f>
        <v>0</v>
      </c>
      <c r="L25" s="12">
        <f>G41*100/C43</f>
        <v>0</v>
      </c>
      <c r="M25" s="12">
        <f>G42*100/C43</f>
        <v>0</v>
      </c>
      <c r="N25" s="13">
        <f t="shared" si="0"/>
        <v>100</v>
      </c>
      <c r="O25" s="17"/>
      <c r="P25" s="17"/>
      <c r="Q25" s="30"/>
      <c r="R25" s="30"/>
      <c r="S25" s="30"/>
      <c r="T25" s="30"/>
      <c r="U25" s="30"/>
      <c r="V25" s="6"/>
    </row>
    <row r="26" spans="1:22" ht="21" customHeight="1">
      <c r="A26" s="127" t="s">
        <v>41</v>
      </c>
      <c r="B26" s="128"/>
      <c r="C26" s="128"/>
      <c r="D26" s="128"/>
      <c r="E26" s="128"/>
      <c r="F26" s="128"/>
      <c r="G26" s="128"/>
      <c r="H26" s="128"/>
      <c r="I26" s="8"/>
      <c r="J26" s="8"/>
      <c r="K26" s="8"/>
      <c r="L26" s="8"/>
      <c r="M26" s="9"/>
      <c r="N26" s="13"/>
      <c r="O26" s="17"/>
      <c r="P26" s="17"/>
      <c r="Q26" s="30"/>
      <c r="R26" s="30"/>
      <c r="S26" s="30"/>
      <c r="T26" s="30"/>
      <c r="U26" s="30"/>
      <c r="V26" s="6"/>
    </row>
    <row r="27" spans="1:22" ht="26.25" customHeight="1">
      <c r="A27" s="10"/>
      <c r="B27" s="6" t="s">
        <v>42</v>
      </c>
      <c r="C27" s="6"/>
      <c r="D27" s="6"/>
      <c r="E27" s="6"/>
      <c r="F27" s="6"/>
      <c r="G27" s="6"/>
      <c r="H27" s="6"/>
      <c r="I27" s="11">
        <f>I38*100/I43</f>
        <v>100</v>
      </c>
      <c r="J27" s="11">
        <f>I39*100/I43</f>
        <v>0</v>
      </c>
      <c r="K27" s="11">
        <f>I40*100/I43</f>
        <v>0</v>
      </c>
      <c r="L27" s="11">
        <f>I41*100/I43</f>
        <v>0</v>
      </c>
      <c r="M27" s="11">
        <f>I42*100/I43</f>
        <v>0</v>
      </c>
      <c r="N27" s="13">
        <f t="shared" ref="N27:N29" si="1">SUM(I27:M27)</f>
        <v>100</v>
      </c>
      <c r="O27" s="17"/>
      <c r="P27" s="17"/>
      <c r="Q27" s="17"/>
      <c r="R27" s="6"/>
      <c r="S27" s="6"/>
      <c r="T27" s="6"/>
      <c r="U27" s="6"/>
      <c r="V27" s="6"/>
    </row>
    <row r="28" spans="1:22" ht="21" customHeight="1">
      <c r="A28" s="10"/>
      <c r="B28" s="6" t="s">
        <v>43</v>
      </c>
      <c r="C28" s="6"/>
      <c r="D28" s="6"/>
      <c r="E28" s="6"/>
      <c r="F28" s="6"/>
      <c r="G28" s="6"/>
      <c r="H28" s="6"/>
      <c r="I28" s="11">
        <f>K38*100/$K$43</f>
        <v>100</v>
      </c>
      <c r="J28" s="11">
        <f>K39*100/$K$43</f>
        <v>0</v>
      </c>
      <c r="K28" s="11">
        <f>K40*100/$K$43</f>
        <v>0</v>
      </c>
      <c r="L28" s="11">
        <f>K41*100/$K$43</f>
        <v>0</v>
      </c>
      <c r="M28" s="11">
        <f>K42*100/$K$43</f>
        <v>0</v>
      </c>
      <c r="N28" s="13">
        <f t="shared" si="1"/>
        <v>100</v>
      </c>
      <c r="O28" s="17"/>
      <c r="P28" s="17"/>
      <c r="Q28" s="17"/>
      <c r="R28" s="6"/>
      <c r="S28" s="6"/>
      <c r="T28" s="6"/>
      <c r="U28" s="6"/>
      <c r="V28" s="6"/>
    </row>
    <row r="29" spans="1:22" ht="21" customHeight="1">
      <c r="A29" s="10"/>
      <c r="B29" s="6" t="s">
        <v>44</v>
      </c>
      <c r="C29" s="6"/>
      <c r="D29" s="6"/>
      <c r="E29" s="6"/>
      <c r="F29" s="6"/>
      <c r="G29" s="6"/>
      <c r="H29" s="6"/>
      <c r="I29" s="11">
        <f>M38*100/$M$43</f>
        <v>100</v>
      </c>
      <c r="J29" s="11">
        <f>M39*100/$M$43</f>
        <v>0</v>
      </c>
      <c r="K29" s="11">
        <f>M40*100/$M$43</f>
        <v>0</v>
      </c>
      <c r="L29" s="11">
        <f>M41*100/$M$43</f>
        <v>0</v>
      </c>
      <c r="M29" s="11">
        <f>M42*100/$M$43</f>
        <v>0</v>
      </c>
      <c r="N29" s="13">
        <f t="shared" si="1"/>
        <v>100</v>
      </c>
      <c r="O29" s="17"/>
      <c r="P29" s="17"/>
      <c r="Q29" s="17"/>
      <c r="R29" s="6"/>
      <c r="S29" s="6"/>
      <c r="T29" s="6"/>
      <c r="U29" s="6"/>
      <c r="V29" s="6"/>
    </row>
    <row r="30" spans="1:22" ht="21" customHeight="1">
      <c r="A30" s="14" t="s">
        <v>45</v>
      </c>
      <c r="B30" s="129" t="s">
        <v>46</v>
      </c>
      <c r="C30" s="128"/>
      <c r="D30" s="15"/>
      <c r="E30" s="15"/>
      <c r="F30" s="15"/>
      <c r="G30" s="15"/>
      <c r="H30" s="15"/>
      <c r="I30" s="8"/>
      <c r="J30" s="8"/>
      <c r="K30" s="8"/>
      <c r="L30" s="8"/>
      <c r="M30" s="9"/>
      <c r="N30" s="13"/>
      <c r="O30" s="17"/>
      <c r="P30" s="17"/>
      <c r="Q30" s="17"/>
      <c r="R30" s="6"/>
      <c r="S30" s="6"/>
      <c r="T30" s="6"/>
      <c r="U30" s="6"/>
      <c r="V30" s="6"/>
    </row>
    <row r="31" spans="1:22" ht="21" customHeight="1">
      <c r="A31" s="10"/>
      <c r="B31" s="6" t="s">
        <v>47</v>
      </c>
      <c r="C31" s="6"/>
      <c r="D31" s="6"/>
      <c r="E31" s="6"/>
      <c r="F31" s="6"/>
      <c r="G31" s="6"/>
      <c r="H31" s="6"/>
      <c r="I31" s="11">
        <f>O38*100/$O$43</f>
        <v>100</v>
      </c>
      <c r="J31" s="11">
        <f>O39*100/$O$43</f>
        <v>0</v>
      </c>
      <c r="K31" s="11">
        <f>O40*100/$O$43</f>
        <v>0</v>
      </c>
      <c r="L31" s="11">
        <f>O41*100/$O$43</f>
        <v>0</v>
      </c>
      <c r="M31" s="11">
        <f>O42*100/$O$43</f>
        <v>0</v>
      </c>
      <c r="N31" s="13">
        <f t="shared" ref="N31:N34" si="2">SUM(I31:M31)</f>
        <v>100</v>
      </c>
      <c r="O31" s="17"/>
      <c r="P31" s="17"/>
      <c r="Q31" s="17"/>
      <c r="R31" s="6"/>
      <c r="S31" s="6"/>
      <c r="T31" s="6"/>
      <c r="U31" s="6"/>
      <c r="V31" s="6"/>
    </row>
    <row r="32" spans="1:22" ht="21" customHeight="1">
      <c r="A32" s="10"/>
      <c r="B32" s="6" t="s">
        <v>48</v>
      </c>
      <c r="C32" s="6"/>
      <c r="D32" s="6"/>
      <c r="E32" s="6"/>
      <c r="F32" s="6"/>
      <c r="G32" s="6"/>
      <c r="H32" s="6"/>
      <c r="I32" s="11">
        <f>Q38*100/$Q$43</f>
        <v>86.666666666666671</v>
      </c>
      <c r="J32" s="11">
        <f>Q39*100/$Q$43</f>
        <v>13.333333333333334</v>
      </c>
      <c r="K32" s="11">
        <f>Q40*100/$Q$43</f>
        <v>0</v>
      </c>
      <c r="L32" s="11">
        <f>Q41*100/$Q$43</f>
        <v>0</v>
      </c>
      <c r="M32" s="11">
        <f>Q42*100/$Q$43</f>
        <v>0</v>
      </c>
      <c r="N32" s="13">
        <f t="shared" si="2"/>
        <v>100</v>
      </c>
      <c r="O32" s="17"/>
      <c r="P32" s="17"/>
      <c r="Q32" s="17"/>
      <c r="R32" s="6"/>
      <c r="S32" s="6"/>
      <c r="T32" s="6"/>
      <c r="U32" s="6"/>
      <c r="V32" s="6"/>
    </row>
    <row r="33" spans="1:22" ht="21" customHeight="1">
      <c r="A33" s="10"/>
      <c r="B33" s="6" t="s">
        <v>49</v>
      </c>
      <c r="C33" s="6"/>
      <c r="D33" s="6"/>
      <c r="E33" s="6"/>
      <c r="F33" s="6"/>
      <c r="G33" s="6"/>
      <c r="H33" s="6"/>
      <c r="I33" s="11">
        <f>S38*100/$S$43</f>
        <v>100</v>
      </c>
      <c r="J33" s="11">
        <f>S39*100/$S$43</f>
        <v>0</v>
      </c>
      <c r="K33" s="11">
        <f>S40*100/$S$43</f>
        <v>0</v>
      </c>
      <c r="L33" s="11">
        <f>S41*100/$S$43</f>
        <v>0</v>
      </c>
      <c r="M33" s="11">
        <f>S42*100/$S$43</f>
        <v>0</v>
      </c>
      <c r="N33" s="13">
        <f t="shared" si="2"/>
        <v>100</v>
      </c>
      <c r="O33" s="17"/>
      <c r="P33" s="17"/>
      <c r="Q33" s="17"/>
      <c r="R33" s="6"/>
      <c r="S33" s="6"/>
      <c r="T33" s="6"/>
      <c r="U33" s="6"/>
      <c r="V33" s="6"/>
    </row>
    <row r="34" spans="1:22" ht="24" customHeight="1">
      <c r="A34" s="16" t="s">
        <v>50</v>
      </c>
      <c r="B34" s="130" t="s">
        <v>51</v>
      </c>
      <c r="C34" s="120"/>
      <c r="D34" s="120"/>
      <c r="E34" s="120"/>
      <c r="F34" s="120"/>
      <c r="G34" s="120"/>
      <c r="H34" s="121"/>
      <c r="I34" s="11">
        <f>U38*100/$U$43</f>
        <v>100</v>
      </c>
      <c r="J34" s="11">
        <f>U39*100/$U$43</f>
        <v>0</v>
      </c>
      <c r="K34" s="11">
        <f>U40*100/$U$43</f>
        <v>0</v>
      </c>
      <c r="L34" s="11">
        <f>U41*100/$U$43</f>
        <v>0</v>
      </c>
      <c r="M34" s="11">
        <f>U42*100/$U$43</f>
        <v>0</v>
      </c>
      <c r="N34" s="13">
        <f t="shared" si="2"/>
        <v>100</v>
      </c>
      <c r="O34" s="17"/>
      <c r="P34" s="17"/>
      <c r="Q34" s="17"/>
      <c r="R34" s="6"/>
      <c r="S34" s="6"/>
      <c r="T34" s="6"/>
      <c r="U34" s="6"/>
      <c r="V34" s="6"/>
    </row>
    <row r="35" spans="1:22" ht="21" customHeight="1">
      <c r="A35" s="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6"/>
      <c r="O35" s="17"/>
      <c r="P35" s="17"/>
      <c r="Q35" s="17"/>
      <c r="R35" s="6"/>
      <c r="S35" s="6"/>
      <c r="T35" s="6"/>
      <c r="U35" s="6"/>
      <c r="V35" s="6"/>
    </row>
    <row r="36" spans="1:22" ht="42.75" customHeight="1">
      <c r="A36" s="31" t="s">
        <v>52</v>
      </c>
      <c r="B36" s="32" t="s">
        <v>53</v>
      </c>
      <c r="C36" s="33" t="s">
        <v>24</v>
      </c>
      <c r="D36" s="34"/>
      <c r="E36" s="35"/>
      <c r="F36" s="35"/>
      <c r="G36" s="35"/>
      <c r="H36" s="23"/>
      <c r="I36" s="119" t="s">
        <v>25</v>
      </c>
      <c r="J36" s="120"/>
      <c r="K36" s="120"/>
      <c r="L36" s="120"/>
      <c r="M36" s="120"/>
      <c r="N36" s="121"/>
      <c r="O36" s="119" t="s">
        <v>26</v>
      </c>
      <c r="P36" s="120"/>
      <c r="Q36" s="120"/>
      <c r="R36" s="120"/>
      <c r="S36" s="120"/>
      <c r="T36" s="121"/>
      <c r="U36" s="122" t="s">
        <v>27</v>
      </c>
      <c r="V36" s="123"/>
    </row>
    <row r="37" spans="1:22" ht="21" customHeight="1">
      <c r="A37" s="36"/>
      <c r="B37" s="37"/>
      <c r="C37" s="38">
        <v>1.1000000000000001</v>
      </c>
      <c r="D37" s="23"/>
      <c r="E37" s="38">
        <v>1.2</v>
      </c>
      <c r="F37" s="23"/>
      <c r="G37" s="38">
        <v>1.3</v>
      </c>
      <c r="H37" s="23">
        <v>2.1</v>
      </c>
      <c r="I37" s="38">
        <v>2.1</v>
      </c>
      <c r="J37" s="23">
        <v>2.2000000000000002</v>
      </c>
      <c r="K37" s="38">
        <v>2.2000000000000002</v>
      </c>
      <c r="L37" s="23">
        <v>2.2999999999999998</v>
      </c>
      <c r="M37" s="38">
        <v>2.2999999999999998</v>
      </c>
      <c r="N37" s="23"/>
      <c r="O37" s="38">
        <v>3.1</v>
      </c>
      <c r="P37" s="23"/>
      <c r="Q37" s="38">
        <v>3.2</v>
      </c>
      <c r="R37" s="23"/>
      <c r="S37" s="38">
        <v>3.3</v>
      </c>
      <c r="T37" s="23"/>
      <c r="U37" s="39"/>
      <c r="V37" s="40"/>
    </row>
    <row r="38" spans="1:22" ht="21" customHeight="1">
      <c r="A38" s="26">
        <v>5</v>
      </c>
      <c r="B38" s="26">
        <v>100</v>
      </c>
      <c r="C38" s="41">
        <f>COUNTIF(C4:C18,5)</f>
        <v>11</v>
      </c>
      <c r="D38" s="42">
        <f>C38*100</f>
        <v>1100</v>
      </c>
      <c r="E38" s="41">
        <f>COUNTIF(D4:D18,5)</f>
        <v>15</v>
      </c>
      <c r="F38" s="42">
        <f>E38*100</f>
        <v>1500</v>
      </c>
      <c r="G38" s="41">
        <f>COUNTIF(E4:E18,5)</f>
        <v>15</v>
      </c>
      <c r="H38" s="42">
        <f>G38*100</f>
        <v>1500</v>
      </c>
      <c r="I38" s="41">
        <f>COUNTIF(F4:F18,5)</f>
        <v>15</v>
      </c>
      <c r="J38" s="42">
        <f>I38*100</f>
        <v>1500</v>
      </c>
      <c r="K38" s="41">
        <f>COUNTIF(G4:G18,5)</f>
        <v>15</v>
      </c>
      <c r="L38" s="42">
        <f>K38*100</f>
        <v>1500</v>
      </c>
      <c r="M38" s="41">
        <f>COUNTIF(H4:H18,5)</f>
        <v>15</v>
      </c>
      <c r="N38" s="43">
        <f>M38*100</f>
        <v>1500</v>
      </c>
      <c r="O38" s="41">
        <f>COUNTIF(I4:I18,5)</f>
        <v>15</v>
      </c>
      <c r="P38" s="42">
        <f>O38*100</f>
        <v>1500</v>
      </c>
      <c r="Q38" s="41">
        <f>COUNTIF(J4:J18,5)</f>
        <v>13</v>
      </c>
      <c r="R38" s="43">
        <f>Q38*100</f>
        <v>1300</v>
      </c>
      <c r="S38" s="41">
        <f>COUNTIF(K4:K18,5)</f>
        <v>15</v>
      </c>
      <c r="T38" s="43">
        <f>S38*100</f>
        <v>1500</v>
      </c>
      <c r="U38" s="41">
        <f>COUNTIF(L4:L18,5)</f>
        <v>15</v>
      </c>
      <c r="V38" s="43">
        <f>U38*100</f>
        <v>1500</v>
      </c>
    </row>
    <row r="39" spans="1:22" ht="21" customHeight="1">
      <c r="A39" s="26">
        <v>4</v>
      </c>
      <c r="B39" s="26">
        <v>80</v>
      </c>
      <c r="C39" s="41">
        <f>COUNTIF(C4:C18,4)</f>
        <v>4</v>
      </c>
      <c r="D39" s="42">
        <f>C39*80</f>
        <v>320</v>
      </c>
      <c r="E39" s="41">
        <f>COUNTIF(D4:D18,4)</f>
        <v>0</v>
      </c>
      <c r="F39" s="42">
        <f>E39*80</f>
        <v>0</v>
      </c>
      <c r="G39" s="41">
        <f>COUNTIF(E4:E18,4)</f>
        <v>0</v>
      </c>
      <c r="H39" s="42">
        <f>G39*80</f>
        <v>0</v>
      </c>
      <c r="I39" s="41">
        <f>COUNTIF(F4:F18,4)</f>
        <v>0</v>
      </c>
      <c r="J39" s="42">
        <f>I39*80</f>
        <v>0</v>
      </c>
      <c r="K39" s="41">
        <f>COUNTIF(G4:G18,4)</f>
        <v>0</v>
      </c>
      <c r="L39" s="42">
        <f>K39*80</f>
        <v>0</v>
      </c>
      <c r="M39" s="41">
        <f>COUNTIF(H4:H18,4)</f>
        <v>0</v>
      </c>
      <c r="N39" s="43">
        <f>M39*80</f>
        <v>0</v>
      </c>
      <c r="O39" s="41">
        <f>COUNTIF(I4:I18,4)</f>
        <v>0</v>
      </c>
      <c r="P39" s="42">
        <f>O39*80</f>
        <v>0</v>
      </c>
      <c r="Q39" s="41">
        <f>COUNTIF(J4:J18,4)</f>
        <v>2</v>
      </c>
      <c r="R39" s="43">
        <f>Q39*80</f>
        <v>160</v>
      </c>
      <c r="S39" s="41">
        <f>COUNTIF($K$4:$K$18,4)</f>
        <v>0</v>
      </c>
      <c r="T39" s="43">
        <f>S39*80</f>
        <v>0</v>
      </c>
      <c r="U39" s="41">
        <f>COUNTIF($L$4:$L$18,4)</f>
        <v>0</v>
      </c>
      <c r="V39" s="43">
        <f>U39*80</f>
        <v>0</v>
      </c>
    </row>
    <row r="40" spans="1:22" ht="21" customHeight="1">
      <c r="A40" s="26">
        <v>3</v>
      </c>
      <c r="B40" s="26">
        <v>60</v>
      </c>
      <c r="C40" s="41">
        <f>COUNTIF(C4:C18,3)</f>
        <v>0</v>
      </c>
      <c r="D40" s="42">
        <f>C40*60</f>
        <v>0</v>
      </c>
      <c r="E40" s="41">
        <f>COUNTIF(D4:D18,3)</f>
        <v>0</v>
      </c>
      <c r="F40" s="42">
        <f>E40*60</f>
        <v>0</v>
      </c>
      <c r="G40" s="41">
        <f>COUNTIF(E4:E18,3)</f>
        <v>0</v>
      </c>
      <c r="H40" s="42">
        <f>G40*60</f>
        <v>0</v>
      </c>
      <c r="I40" s="41">
        <f>COUNTIF(F4:F18,3)</f>
        <v>0</v>
      </c>
      <c r="J40" s="42">
        <f>I40*60</f>
        <v>0</v>
      </c>
      <c r="K40" s="41">
        <f>COUNTIF(G4:G18,3)</f>
        <v>0</v>
      </c>
      <c r="L40" s="42">
        <f>K40*60</f>
        <v>0</v>
      </c>
      <c r="M40" s="41">
        <f>COUNTIF(H4:H18,3)</f>
        <v>0</v>
      </c>
      <c r="N40" s="43">
        <f>M40*60</f>
        <v>0</v>
      </c>
      <c r="O40" s="41">
        <f>COUNTIF(I4:I18,3)</f>
        <v>0</v>
      </c>
      <c r="P40" s="42">
        <f>O40*60</f>
        <v>0</v>
      </c>
      <c r="Q40" s="41">
        <f>COUNTIF(J4:J18,3)</f>
        <v>0</v>
      </c>
      <c r="R40" s="43">
        <f>Q40*60</f>
        <v>0</v>
      </c>
      <c r="S40" s="41">
        <f>COUNTIF($K$4:$K$18,3)</f>
        <v>0</v>
      </c>
      <c r="T40" s="43">
        <f>S40*60</f>
        <v>0</v>
      </c>
      <c r="U40" s="41">
        <f>COUNTIF($L$4:$L$18,3)</f>
        <v>0</v>
      </c>
      <c r="V40" s="43">
        <f>U40*60</f>
        <v>0</v>
      </c>
    </row>
    <row r="41" spans="1:22" ht="21" customHeight="1">
      <c r="A41" s="26">
        <v>2</v>
      </c>
      <c r="B41" s="26">
        <v>40</v>
      </c>
      <c r="C41" s="41">
        <f>COUNTIF(C4:C18,2)</f>
        <v>0</v>
      </c>
      <c r="D41" s="42">
        <f>C41*40</f>
        <v>0</v>
      </c>
      <c r="E41" s="41">
        <f>COUNTIF(D4:D18,2)</f>
        <v>0</v>
      </c>
      <c r="F41" s="42">
        <f>E41*40</f>
        <v>0</v>
      </c>
      <c r="G41" s="41">
        <f>COUNTIF(E4:E18,2)</f>
        <v>0</v>
      </c>
      <c r="H41" s="42">
        <f>G41*40</f>
        <v>0</v>
      </c>
      <c r="I41" s="41">
        <f>COUNTIF(F4:F18,2)</f>
        <v>0</v>
      </c>
      <c r="J41" s="42">
        <f>I41*40</f>
        <v>0</v>
      </c>
      <c r="K41" s="41">
        <f>COUNTIF(G4:G18,2)</f>
        <v>0</v>
      </c>
      <c r="L41" s="42">
        <f>K41*40</f>
        <v>0</v>
      </c>
      <c r="M41" s="41">
        <f>COUNTIF(H4:H18,2)</f>
        <v>0</v>
      </c>
      <c r="N41" s="43">
        <f>M41*40</f>
        <v>0</v>
      </c>
      <c r="O41" s="41">
        <f>COUNTIF(I4:I18,2)</f>
        <v>0</v>
      </c>
      <c r="P41" s="42">
        <f>O41*40</f>
        <v>0</v>
      </c>
      <c r="Q41" s="41">
        <f>COUNTIF(J4:J18,2)</f>
        <v>0</v>
      </c>
      <c r="R41" s="43">
        <f>Q41*40</f>
        <v>0</v>
      </c>
      <c r="S41" s="41">
        <f>COUNTIF($K$4:$K$18,2)</f>
        <v>0</v>
      </c>
      <c r="T41" s="43">
        <f>S41*40</f>
        <v>0</v>
      </c>
      <c r="U41" s="41">
        <f>COUNTIF($L$4:$L$18,2)</f>
        <v>0</v>
      </c>
      <c r="V41" s="43">
        <f>U41*40</f>
        <v>0</v>
      </c>
    </row>
    <row r="42" spans="1:22" ht="21" customHeight="1">
      <c r="A42" s="26">
        <v>1</v>
      </c>
      <c r="B42" s="26">
        <v>20</v>
      </c>
      <c r="C42" s="41">
        <f>COUNTIF(C4:C18,1)</f>
        <v>0</v>
      </c>
      <c r="D42" s="42">
        <f>C42*20</f>
        <v>0</v>
      </c>
      <c r="E42" s="41">
        <f>COUNTIF(D4:D18,1)</f>
        <v>0</v>
      </c>
      <c r="F42" s="42">
        <f>E42*20</f>
        <v>0</v>
      </c>
      <c r="G42" s="41">
        <f>COUNTIF(E4:E18,1)</f>
        <v>0</v>
      </c>
      <c r="H42" s="42">
        <f>G42*20</f>
        <v>0</v>
      </c>
      <c r="I42" s="41">
        <f>COUNTIF(F4:F18,1)</f>
        <v>0</v>
      </c>
      <c r="J42" s="42">
        <f>I42*20</f>
        <v>0</v>
      </c>
      <c r="K42" s="41">
        <f>COUNTIF(G4:G18,1)</f>
        <v>0</v>
      </c>
      <c r="L42" s="42">
        <f>K42*20</f>
        <v>0</v>
      </c>
      <c r="M42" s="41">
        <f>COUNTIF(H4:H18,1)</f>
        <v>0</v>
      </c>
      <c r="N42" s="43">
        <f>M42*20</f>
        <v>0</v>
      </c>
      <c r="O42" s="41">
        <f>COUNTIF(I4:I18,1)</f>
        <v>0</v>
      </c>
      <c r="P42" s="42">
        <f>O42*20</f>
        <v>0</v>
      </c>
      <c r="Q42" s="41">
        <f>COUNTIF(J4:J18,1)</f>
        <v>0</v>
      </c>
      <c r="R42" s="43">
        <f>Q42*20</f>
        <v>0</v>
      </c>
      <c r="S42" s="41">
        <f>COUNTIF($K$5:$K$18,1)</f>
        <v>0</v>
      </c>
      <c r="T42" s="43">
        <f>S42*20</f>
        <v>0</v>
      </c>
      <c r="U42" s="41">
        <f>COUNTIF($L$4:$L$18,1)</f>
        <v>0</v>
      </c>
      <c r="V42" s="43">
        <f>U42*20</f>
        <v>0</v>
      </c>
    </row>
    <row r="43" spans="1:22" ht="21" customHeight="1">
      <c r="A43" s="6"/>
      <c r="B43" s="17"/>
      <c r="C43" s="44">
        <f t="shared" ref="C43:V43" si="3">SUM(C38:C42)</f>
        <v>15</v>
      </c>
      <c r="D43" s="42">
        <f t="shared" si="3"/>
        <v>1420</v>
      </c>
      <c r="E43" s="44">
        <f t="shared" si="3"/>
        <v>15</v>
      </c>
      <c r="F43" s="42">
        <f t="shared" si="3"/>
        <v>1500</v>
      </c>
      <c r="G43" s="44">
        <f t="shared" si="3"/>
        <v>15</v>
      </c>
      <c r="H43" s="42">
        <f t="shared" si="3"/>
        <v>1500</v>
      </c>
      <c r="I43" s="44">
        <f t="shared" si="3"/>
        <v>15</v>
      </c>
      <c r="J43" s="42">
        <f t="shared" si="3"/>
        <v>1500</v>
      </c>
      <c r="K43" s="44">
        <f t="shared" si="3"/>
        <v>15</v>
      </c>
      <c r="L43" s="42">
        <f t="shared" si="3"/>
        <v>1500</v>
      </c>
      <c r="M43" s="44">
        <f t="shared" si="3"/>
        <v>15</v>
      </c>
      <c r="N43" s="43">
        <f t="shared" si="3"/>
        <v>1500</v>
      </c>
      <c r="O43" s="44">
        <f t="shared" si="3"/>
        <v>15</v>
      </c>
      <c r="P43" s="42">
        <f t="shared" si="3"/>
        <v>1500</v>
      </c>
      <c r="Q43" s="44">
        <f t="shared" si="3"/>
        <v>15</v>
      </c>
      <c r="R43" s="43">
        <f t="shared" si="3"/>
        <v>1460</v>
      </c>
      <c r="S43" s="44">
        <f t="shared" si="3"/>
        <v>15</v>
      </c>
      <c r="T43" s="43">
        <f t="shared" si="3"/>
        <v>1500</v>
      </c>
      <c r="U43" s="44">
        <f t="shared" si="3"/>
        <v>15</v>
      </c>
      <c r="V43" s="43">
        <f t="shared" si="3"/>
        <v>1500</v>
      </c>
    </row>
    <row r="44" spans="1:22" ht="21" customHeight="1">
      <c r="A44" s="45" t="s">
        <v>54</v>
      </c>
      <c r="B44" s="46"/>
      <c r="C44" s="47">
        <f>D43/C43</f>
        <v>94.666666666666671</v>
      </c>
      <c r="D44" s="48"/>
      <c r="E44" s="47">
        <f>F43/E43</f>
        <v>100</v>
      </c>
      <c r="F44" s="48"/>
      <c r="G44" s="47">
        <f>H43/G43</f>
        <v>100</v>
      </c>
      <c r="H44" s="48"/>
      <c r="I44" s="47">
        <f>J43/I43</f>
        <v>100</v>
      </c>
      <c r="J44" s="48"/>
      <c r="K44" s="47">
        <f>L43/K43</f>
        <v>100</v>
      </c>
      <c r="L44" s="48"/>
      <c r="M44" s="47">
        <f>N43/M43</f>
        <v>100</v>
      </c>
      <c r="N44" s="48"/>
      <c r="O44" s="47">
        <f>P43/O43</f>
        <v>100</v>
      </c>
      <c r="P44" s="48"/>
      <c r="Q44" s="47">
        <f>R43/Q43</f>
        <v>97.333333333333329</v>
      </c>
      <c r="R44" s="48"/>
      <c r="S44" s="47">
        <f>T43/S43</f>
        <v>100</v>
      </c>
      <c r="T44" s="48"/>
      <c r="U44" s="47">
        <f>V43/U43</f>
        <v>100</v>
      </c>
      <c r="V44" s="48"/>
    </row>
    <row r="45" spans="1:22" ht="21" customHeight="1">
      <c r="A45" s="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6"/>
      <c r="O45" s="17"/>
      <c r="P45" s="17"/>
      <c r="Q45" s="17"/>
      <c r="R45" s="6"/>
      <c r="S45" s="6"/>
      <c r="T45" s="6"/>
      <c r="U45" s="49">
        <f>AVERAGE(C44:V44)</f>
        <v>99.200000000000017</v>
      </c>
      <c r="V45" s="6"/>
    </row>
    <row r="46" spans="1:22" ht="21" customHeight="1">
      <c r="A46" s="50"/>
      <c r="B46" s="50"/>
      <c r="C46" s="51"/>
      <c r="D46" s="17"/>
      <c r="E46" s="51"/>
      <c r="F46" s="17"/>
      <c r="G46" s="17"/>
      <c r="H46" s="17"/>
      <c r="I46" s="17"/>
      <c r="J46" s="17"/>
      <c r="K46" s="17"/>
      <c r="L46" s="17"/>
      <c r="M46" s="17"/>
      <c r="N46" s="6"/>
      <c r="O46" s="17"/>
      <c r="P46" s="17"/>
      <c r="Q46" s="17"/>
      <c r="R46" s="6"/>
      <c r="S46" s="6"/>
      <c r="T46" s="6"/>
      <c r="U46" s="6"/>
      <c r="V46" s="6"/>
    </row>
    <row r="47" spans="1:22" ht="29.25" customHeight="1">
      <c r="A47" s="6"/>
      <c r="B47" s="17"/>
      <c r="C47" s="17"/>
      <c r="D47" s="51"/>
      <c r="E47" s="51"/>
      <c r="F47" s="17"/>
      <c r="G47" s="17"/>
      <c r="H47" s="17"/>
      <c r="I47" s="17"/>
      <c r="J47" s="17"/>
      <c r="K47" s="17"/>
      <c r="L47" s="17"/>
      <c r="M47" s="17"/>
      <c r="N47" s="6"/>
      <c r="O47" s="17"/>
      <c r="P47" s="17"/>
      <c r="Q47" s="17"/>
      <c r="R47" s="17"/>
      <c r="S47" s="17"/>
      <c r="T47" s="117"/>
      <c r="U47" s="6"/>
      <c r="V47" s="6"/>
    </row>
    <row r="48" spans="1:22" ht="21" customHeight="1">
      <c r="A48" s="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6"/>
      <c r="O48" s="17"/>
      <c r="P48" s="17"/>
      <c r="Q48" s="17"/>
      <c r="R48" s="17"/>
      <c r="S48" s="17"/>
      <c r="T48" s="118"/>
      <c r="U48" s="6"/>
      <c r="V48" s="6"/>
    </row>
    <row r="49" spans="1:22" ht="21" customHeight="1">
      <c r="A49" s="6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6"/>
      <c r="O49" s="17"/>
      <c r="P49" s="17"/>
      <c r="Q49" s="17"/>
      <c r="R49" s="6"/>
      <c r="S49" s="6"/>
      <c r="T49" s="118"/>
      <c r="U49" s="6"/>
      <c r="V49" s="52"/>
    </row>
    <row r="50" spans="1:22" ht="21" customHeight="1">
      <c r="A50" s="6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6"/>
      <c r="O50" s="17"/>
      <c r="P50" s="17"/>
      <c r="Q50" s="17"/>
      <c r="R50" s="6"/>
      <c r="S50" s="6"/>
      <c r="T50" s="6"/>
      <c r="U50" s="51"/>
      <c r="V50" s="6"/>
    </row>
    <row r="51" spans="1:22" ht="21" customHeight="1">
      <c r="A51" s="6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6"/>
      <c r="O51" s="17"/>
      <c r="P51" s="17"/>
      <c r="Q51" s="17"/>
      <c r="R51" s="6"/>
      <c r="S51" s="6"/>
      <c r="T51" s="6"/>
      <c r="U51" s="6"/>
      <c r="V51" s="6"/>
    </row>
    <row r="52" spans="1:22" ht="21" customHeight="1">
      <c r="A52" s="6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6"/>
      <c r="O52" s="17"/>
      <c r="P52" s="17"/>
      <c r="Q52" s="17"/>
      <c r="R52" s="6"/>
      <c r="S52" s="6"/>
      <c r="T52" s="6"/>
      <c r="U52" s="6"/>
      <c r="V52" s="6"/>
    </row>
    <row r="53" spans="1:22" ht="21" customHeight="1">
      <c r="A53" s="6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6"/>
      <c r="O53" s="17"/>
      <c r="P53" s="17"/>
      <c r="Q53" s="17"/>
      <c r="R53" s="6"/>
      <c r="S53" s="6"/>
      <c r="T53" s="6"/>
      <c r="U53" s="6"/>
      <c r="V53" s="6"/>
    </row>
    <row r="54" spans="1:22" ht="21" customHeight="1">
      <c r="A54" s="6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6"/>
      <c r="O54" s="17"/>
      <c r="P54" s="17"/>
      <c r="Q54" s="17"/>
      <c r="R54" s="6"/>
      <c r="S54" s="6"/>
      <c r="T54" s="6"/>
      <c r="U54" s="6"/>
      <c r="V54" s="6"/>
    </row>
    <row r="55" spans="1:22" ht="21" customHeight="1">
      <c r="A55" s="6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6"/>
      <c r="O55" s="17"/>
      <c r="P55" s="17"/>
      <c r="Q55" s="17"/>
      <c r="R55" s="6"/>
      <c r="S55" s="6"/>
      <c r="T55" s="6"/>
      <c r="U55" s="6"/>
      <c r="V55" s="6"/>
    </row>
    <row r="56" spans="1:22" ht="21" customHeight="1">
      <c r="A56" s="6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6"/>
      <c r="O56" s="17"/>
      <c r="P56" s="17"/>
      <c r="Q56" s="17"/>
      <c r="R56" s="6"/>
      <c r="S56" s="6"/>
      <c r="T56" s="6"/>
      <c r="U56" s="6"/>
      <c r="V56" s="6"/>
    </row>
    <row r="57" spans="1:22" ht="21" customHeight="1">
      <c r="A57" s="6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6"/>
      <c r="O57" s="17"/>
      <c r="P57" s="17"/>
      <c r="Q57" s="17"/>
      <c r="R57" s="6"/>
      <c r="S57" s="6"/>
      <c r="T57" s="6"/>
      <c r="U57" s="6"/>
      <c r="V57" s="6"/>
    </row>
    <row r="58" spans="1:22" ht="21" customHeight="1">
      <c r="A58" s="6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6"/>
      <c r="O58" s="17"/>
      <c r="P58" s="17"/>
      <c r="Q58" s="17"/>
      <c r="R58" s="6"/>
      <c r="S58" s="6"/>
      <c r="T58" s="6"/>
      <c r="U58" s="6"/>
      <c r="V58" s="6"/>
    </row>
    <row r="59" spans="1:22" ht="21" customHeight="1">
      <c r="A59" s="6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6"/>
      <c r="O59" s="17"/>
      <c r="P59" s="17"/>
      <c r="Q59" s="17"/>
      <c r="R59" s="6"/>
      <c r="S59" s="6"/>
      <c r="T59" s="6"/>
      <c r="U59" s="6"/>
      <c r="V59" s="6"/>
    </row>
    <row r="60" spans="1:22" ht="21" customHeight="1">
      <c r="A60" s="6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6"/>
      <c r="O60" s="17"/>
      <c r="P60" s="17"/>
      <c r="Q60" s="17"/>
      <c r="R60" s="6"/>
      <c r="S60" s="6"/>
      <c r="T60" s="6"/>
      <c r="U60" s="6"/>
      <c r="V60" s="6"/>
    </row>
    <row r="61" spans="1:22" ht="21" customHeight="1">
      <c r="A61" s="6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6"/>
      <c r="O61" s="17"/>
      <c r="P61" s="17"/>
      <c r="Q61" s="17"/>
      <c r="R61" s="6"/>
      <c r="S61" s="6"/>
      <c r="T61" s="6"/>
      <c r="U61" s="6"/>
      <c r="V61" s="6"/>
    </row>
    <row r="62" spans="1:22" ht="21" customHeight="1">
      <c r="A62" s="6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6"/>
      <c r="O62" s="17"/>
      <c r="P62" s="17"/>
      <c r="Q62" s="17"/>
      <c r="R62" s="6"/>
      <c r="S62" s="6"/>
      <c r="T62" s="6"/>
      <c r="U62" s="6"/>
      <c r="V62" s="6"/>
    </row>
    <row r="63" spans="1:22" ht="21" customHeight="1">
      <c r="A63" s="6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6"/>
      <c r="O63" s="17"/>
      <c r="P63" s="17"/>
      <c r="Q63" s="17"/>
      <c r="R63" s="6"/>
      <c r="S63" s="6"/>
      <c r="T63" s="6"/>
      <c r="U63" s="6"/>
      <c r="V63" s="6"/>
    </row>
    <row r="64" spans="1:22" ht="21" customHeight="1">
      <c r="A64" s="6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6"/>
      <c r="O64" s="17"/>
      <c r="P64" s="17"/>
      <c r="Q64" s="17"/>
      <c r="R64" s="6"/>
      <c r="S64" s="6"/>
      <c r="T64" s="6"/>
      <c r="U64" s="6"/>
      <c r="V64" s="6"/>
    </row>
    <row r="65" spans="1:22" ht="21" customHeight="1">
      <c r="A65" s="6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6"/>
      <c r="O65" s="17"/>
      <c r="P65" s="17"/>
      <c r="Q65" s="17"/>
      <c r="R65" s="6"/>
      <c r="S65" s="6"/>
      <c r="T65" s="6"/>
      <c r="U65" s="6"/>
      <c r="V65" s="6"/>
    </row>
    <row r="66" spans="1:22" ht="21" customHeight="1">
      <c r="A66" s="6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6"/>
      <c r="O66" s="17"/>
      <c r="P66" s="17"/>
      <c r="Q66" s="17"/>
      <c r="R66" s="6"/>
      <c r="S66" s="6"/>
      <c r="T66" s="6"/>
      <c r="U66" s="6"/>
      <c r="V66" s="6"/>
    </row>
    <row r="67" spans="1:22" ht="21" customHeight="1">
      <c r="A67" s="6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6"/>
      <c r="O67" s="17"/>
      <c r="P67" s="17"/>
      <c r="Q67" s="17"/>
      <c r="R67" s="6"/>
      <c r="S67" s="6"/>
      <c r="T67" s="6"/>
      <c r="U67" s="6"/>
      <c r="V67" s="6"/>
    </row>
    <row r="68" spans="1:22" ht="21" customHeight="1">
      <c r="A68" s="6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6"/>
      <c r="O68" s="17"/>
      <c r="P68" s="17"/>
      <c r="Q68" s="17"/>
      <c r="R68" s="6"/>
      <c r="S68" s="6"/>
      <c r="T68" s="6"/>
      <c r="U68" s="6"/>
      <c r="V68" s="6"/>
    </row>
    <row r="69" spans="1:22" ht="21" customHeight="1">
      <c r="A69" s="6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6"/>
      <c r="O69" s="17"/>
      <c r="P69" s="17"/>
      <c r="Q69" s="17"/>
      <c r="R69" s="6"/>
      <c r="S69" s="6"/>
      <c r="T69" s="6"/>
      <c r="U69" s="6"/>
      <c r="V69" s="6"/>
    </row>
    <row r="70" spans="1:22" ht="21" customHeight="1">
      <c r="A70" s="6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6"/>
      <c r="O70" s="17"/>
      <c r="P70" s="17"/>
      <c r="Q70" s="17"/>
      <c r="R70" s="6"/>
      <c r="S70" s="6"/>
      <c r="T70" s="6"/>
      <c r="U70" s="6"/>
      <c r="V70" s="6"/>
    </row>
    <row r="71" spans="1:22" ht="21" customHeight="1">
      <c r="A71" s="6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6"/>
      <c r="O71" s="17"/>
      <c r="P71" s="17"/>
      <c r="Q71" s="17"/>
      <c r="R71" s="6"/>
      <c r="S71" s="6"/>
      <c r="T71" s="6"/>
      <c r="U71" s="6"/>
      <c r="V71" s="6"/>
    </row>
    <row r="72" spans="1:22" ht="21" customHeight="1">
      <c r="A72" s="6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6"/>
      <c r="O72" s="17"/>
      <c r="P72" s="17"/>
      <c r="Q72" s="17"/>
      <c r="R72" s="6"/>
      <c r="S72" s="6"/>
      <c r="T72" s="6"/>
      <c r="U72" s="6"/>
      <c r="V72" s="6"/>
    </row>
    <row r="73" spans="1:22" ht="21" customHeight="1">
      <c r="A73" s="6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6"/>
      <c r="O73" s="17"/>
      <c r="P73" s="17"/>
      <c r="Q73" s="17"/>
      <c r="R73" s="6"/>
      <c r="S73" s="6"/>
      <c r="T73" s="6"/>
      <c r="U73" s="6"/>
      <c r="V73" s="6"/>
    </row>
    <row r="74" spans="1:22" ht="21" customHeight="1">
      <c r="A74" s="6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6"/>
      <c r="O74" s="17"/>
      <c r="P74" s="17"/>
      <c r="Q74" s="17"/>
      <c r="R74" s="6"/>
      <c r="S74" s="6"/>
      <c r="T74" s="6"/>
      <c r="U74" s="6"/>
      <c r="V74" s="6"/>
    </row>
    <row r="75" spans="1:22" ht="21" customHeight="1">
      <c r="A75" s="6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6"/>
      <c r="O75" s="17"/>
      <c r="P75" s="17"/>
      <c r="Q75" s="17"/>
      <c r="R75" s="6"/>
      <c r="S75" s="6"/>
      <c r="T75" s="6"/>
      <c r="U75" s="6"/>
      <c r="V75" s="6"/>
    </row>
    <row r="76" spans="1:22" ht="21" customHeight="1">
      <c r="A76" s="6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6"/>
      <c r="O76" s="17"/>
      <c r="P76" s="17"/>
      <c r="Q76" s="17"/>
      <c r="R76" s="6"/>
      <c r="S76" s="6"/>
      <c r="T76" s="6"/>
      <c r="U76" s="6"/>
      <c r="V76" s="6"/>
    </row>
    <row r="77" spans="1:22" ht="21" customHeight="1">
      <c r="A77" s="6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6"/>
      <c r="O77" s="17"/>
      <c r="P77" s="17"/>
      <c r="Q77" s="17"/>
      <c r="R77" s="6"/>
      <c r="S77" s="6"/>
      <c r="T77" s="6"/>
      <c r="U77" s="6"/>
      <c r="V77" s="6"/>
    </row>
    <row r="78" spans="1:22" ht="21" customHeight="1">
      <c r="A78" s="6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6"/>
      <c r="O78" s="17"/>
      <c r="P78" s="17"/>
      <c r="Q78" s="17"/>
      <c r="R78" s="6"/>
      <c r="S78" s="6"/>
      <c r="T78" s="6"/>
      <c r="U78" s="6"/>
      <c r="V78" s="6"/>
    </row>
    <row r="79" spans="1:22" ht="21" customHeight="1">
      <c r="A79" s="6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6"/>
      <c r="O79" s="17"/>
      <c r="P79" s="17"/>
      <c r="Q79" s="17"/>
      <c r="R79" s="6"/>
      <c r="S79" s="6"/>
      <c r="T79" s="6"/>
      <c r="U79" s="6"/>
      <c r="V79" s="6"/>
    </row>
    <row r="80" spans="1:22" ht="21" customHeight="1">
      <c r="A80" s="6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6"/>
      <c r="O80" s="17"/>
      <c r="P80" s="17"/>
      <c r="Q80" s="17"/>
      <c r="R80" s="6"/>
      <c r="S80" s="6"/>
      <c r="T80" s="6"/>
      <c r="U80" s="6"/>
      <c r="V80" s="6"/>
    </row>
    <row r="81" spans="1:22" ht="21" customHeight="1">
      <c r="A81" s="6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6"/>
      <c r="O81" s="17"/>
      <c r="P81" s="17"/>
      <c r="Q81" s="17"/>
      <c r="R81" s="6"/>
      <c r="S81" s="6"/>
      <c r="T81" s="6"/>
      <c r="U81" s="6"/>
      <c r="V81" s="6"/>
    </row>
    <row r="82" spans="1:22" ht="21" customHeight="1">
      <c r="A82" s="6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6"/>
      <c r="O82" s="17"/>
      <c r="P82" s="17"/>
      <c r="Q82" s="17"/>
      <c r="R82" s="6"/>
      <c r="S82" s="6"/>
      <c r="T82" s="6"/>
      <c r="U82" s="6"/>
      <c r="V82" s="6"/>
    </row>
    <row r="83" spans="1:22" ht="21" customHeight="1">
      <c r="A83" s="6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6"/>
      <c r="O83" s="17"/>
      <c r="P83" s="17"/>
      <c r="Q83" s="17"/>
      <c r="R83" s="6"/>
      <c r="S83" s="6"/>
      <c r="T83" s="6"/>
      <c r="U83" s="6"/>
      <c r="V83" s="6"/>
    </row>
    <row r="84" spans="1:22" ht="21" customHeight="1">
      <c r="A84" s="6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6"/>
      <c r="O84" s="17"/>
      <c r="P84" s="17"/>
      <c r="Q84" s="17"/>
      <c r="R84" s="6"/>
      <c r="S84" s="6"/>
      <c r="T84" s="6"/>
      <c r="U84" s="6"/>
      <c r="V84" s="6"/>
    </row>
    <row r="85" spans="1:22" ht="21" customHeight="1">
      <c r="A85" s="6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6"/>
      <c r="O85" s="17"/>
      <c r="P85" s="17"/>
      <c r="Q85" s="17"/>
      <c r="R85" s="6"/>
      <c r="S85" s="6"/>
      <c r="T85" s="6"/>
      <c r="U85" s="6"/>
      <c r="V85" s="6"/>
    </row>
    <row r="86" spans="1:22" ht="21" customHeight="1">
      <c r="A86" s="6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6"/>
      <c r="O86" s="17"/>
      <c r="P86" s="17"/>
      <c r="Q86" s="17"/>
      <c r="R86" s="6"/>
      <c r="S86" s="6"/>
      <c r="T86" s="6"/>
      <c r="U86" s="6"/>
      <c r="V86" s="6"/>
    </row>
    <row r="87" spans="1:22" ht="21" customHeight="1">
      <c r="A87" s="6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6"/>
      <c r="O87" s="17"/>
      <c r="P87" s="17"/>
      <c r="Q87" s="17"/>
      <c r="R87" s="6"/>
      <c r="S87" s="6"/>
      <c r="T87" s="6"/>
      <c r="U87" s="6"/>
      <c r="V87" s="6"/>
    </row>
    <row r="88" spans="1:22" ht="21" customHeight="1">
      <c r="A88" s="6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6"/>
      <c r="O88" s="17"/>
      <c r="P88" s="17"/>
      <c r="Q88" s="17"/>
      <c r="R88" s="6"/>
      <c r="S88" s="6"/>
      <c r="T88" s="6"/>
      <c r="U88" s="6"/>
      <c r="V88" s="6"/>
    </row>
    <row r="89" spans="1:22" ht="21" customHeight="1">
      <c r="A89" s="6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6"/>
      <c r="O89" s="17"/>
      <c r="P89" s="17"/>
      <c r="Q89" s="17"/>
      <c r="R89" s="6"/>
      <c r="S89" s="6"/>
      <c r="T89" s="6"/>
      <c r="U89" s="6"/>
      <c r="V89" s="6"/>
    </row>
    <row r="90" spans="1:22" ht="21" customHeight="1">
      <c r="A90" s="6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6"/>
      <c r="O90" s="17"/>
      <c r="P90" s="17"/>
      <c r="Q90" s="17"/>
      <c r="R90" s="6"/>
      <c r="S90" s="6"/>
      <c r="T90" s="6"/>
      <c r="U90" s="6"/>
      <c r="V90" s="6"/>
    </row>
    <row r="91" spans="1:22" ht="21" customHeight="1">
      <c r="A91" s="6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6"/>
      <c r="O91" s="17"/>
      <c r="P91" s="17"/>
      <c r="Q91" s="17"/>
      <c r="R91" s="6"/>
      <c r="S91" s="6"/>
      <c r="T91" s="6"/>
      <c r="U91" s="6"/>
      <c r="V91" s="6"/>
    </row>
    <row r="92" spans="1:22" ht="21" customHeight="1">
      <c r="A92" s="6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6"/>
      <c r="O92" s="17"/>
      <c r="P92" s="17"/>
      <c r="Q92" s="17"/>
      <c r="R92" s="6"/>
      <c r="S92" s="6"/>
      <c r="T92" s="6"/>
      <c r="U92" s="6"/>
      <c r="V92" s="6"/>
    </row>
    <row r="93" spans="1:22" ht="21" customHeight="1">
      <c r="A93" s="6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6"/>
      <c r="O93" s="17"/>
      <c r="P93" s="17"/>
      <c r="Q93" s="17"/>
      <c r="R93" s="6"/>
      <c r="S93" s="6"/>
      <c r="T93" s="6"/>
      <c r="U93" s="6"/>
      <c r="V93" s="6"/>
    </row>
    <row r="94" spans="1:22" ht="21" customHeight="1">
      <c r="A94" s="6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6"/>
      <c r="O94" s="17"/>
      <c r="P94" s="17"/>
      <c r="Q94" s="17"/>
      <c r="R94" s="6"/>
      <c r="S94" s="6"/>
      <c r="T94" s="6"/>
      <c r="U94" s="6"/>
      <c r="V94" s="6"/>
    </row>
    <row r="95" spans="1:22" ht="21" customHeight="1">
      <c r="A95" s="6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6"/>
      <c r="O95" s="17"/>
      <c r="P95" s="17"/>
      <c r="Q95" s="17"/>
      <c r="R95" s="6"/>
      <c r="S95" s="6"/>
      <c r="T95" s="6"/>
      <c r="U95" s="6"/>
      <c r="V95" s="6"/>
    </row>
    <row r="96" spans="1:22" ht="21" customHeight="1">
      <c r="A96" s="6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6"/>
      <c r="O96" s="17"/>
      <c r="P96" s="17"/>
      <c r="Q96" s="17"/>
      <c r="R96" s="6"/>
      <c r="S96" s="6"/>
      <c r="T96" s="6"/>
      <c r="U96" s="6"/>
      <c r="V96" s="6"/>
    </row>
    <row r="97" spans="1:22" ht="21" customHeight="1">
      <c r="A97" s="6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6"/>
      <c r="O97" s="17"/>
      <c r="P97" s="17"/>
      <c r="Q97" s="17"/>
      <c r="R97" s="6"/>
      <c r="S97" s="6"/>
      <c r="T97" s="6"/>
      <c r="U97" s="6"/>
      <c r="V97" s="6"/>
    </row>
    <row r="98" spans="1:22" ht="21" customHeight="1">
      <c r="A98" s="6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6"/>
      <c r="O98" s="17"/>
      <c r="P98" s="17"/>
      <c r="Q98" s="17"/>
      <c r="R98" s="6"/>
      <c r="S98" s="6"/>
      <c r="T98" s="6"/>
      <c r="U98" s="6"/>
      <c r="V98" s="6"/>
    </row>
    <row r="99" spans="1:22" ht="21" customHeight="1">
      <c r="A99" s="6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6"/>
      <c r="O99" s="17"/>
      <c r="P99" s="17"/>
      <c r="Q99" s="17"/>
      <c r="R99" s="6"/>
      <c r="S99" s="6"/>
      <c r="T99" s="6"/>
      <c r="U99" s="6"/>
      <c r="V99" s="6"/>
    </row>
    <row r="100" spans="1:22" ht="21" customHeight="1">
      <c r="A100" s="6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6"/>
      <c r="O100" s="17"/>
      <c r="P100" s="17"/>
      <c r="Q100" s="17"/>
      <c r="R100" s="6"/>
      <c r="S100" s="6"/>
      <c r="T100" s="6"/>
      <c r="U100" s="6"/>
      <c r="V100" s="6"/>
    </row>
    <row r="101" spans="1:22" ht="21" customHeight="1">
      <c r="A101" s="6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6"/>
      <c r="O101" s="17"/>
      <c r="P101" s="17"/>
      <c r="Q101" s="17"/>
      <c r="R101" s="6"/>
      <c r="S101" s="6"/>
      <c r="T101" s="6"/>
      <c r="U101" s="6"/>
      <c r="V101" s="6"/>
    </row>
    <row r="102" spans="1:22" ht="21" customHeight="1">
      <c r="A102" s="6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6"/>
      <c r="O102" s="17"/>
      <c r="P102" s="17"/>
      <c r="Q102" s="17"/>
      <c r="R102" s="6"/>
      <c r="S102" s="6"/>
      <c r="T102" s="6"/>
      <c r="U102" s="6"/>
      <c r="V102" s="6"/>
    </row>
    <row r="103" spans="1:22" ht="21" customHeight="1">
      <c r="A103" s="6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6"/>
      <c r="O103" s="17"/>
      <c r="P103" s="17"/>
      <c r="Q103" s="17"/>
      <c r="R103" s="6"/>
      <c r="S103" s="6"/>
      <c r="T103" s="6"/>
      <c r="U103" s="6"/>
      <c r="V103" s="6"/>
    </row>
    <row r="104" spans="1:22" ht="21" customHeight="1">
      <c r="A104" s="6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6"/>
      <c r="O104" s="17"/>
      <c r="P104" s="17"/>
      <c r="Q104" s="17"/>
      <c r="R104" s="6"/>
      <c r="S104" s="6"/>
      <c r="T104" s="6"/>
      <c r="U104" s="6"/>
      <c r="V104" s="6"/>
    </row>
    <row r="105" spans="1:22" ht="21" customHeight="1">
      <c r="A105" s="6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6"/>
      <c r="O105" s="17"/>
      <c r="P105" s="17"/>
      <c r="Q105" s="17"/>
      <c r="R105" s="6"/>
      <c r="S105" s="6"/>
      <c r="T105" s="6"/>
      <c r="U105" s="6"/>
      <c r="V105" s="6"/>
    </row>
    <row r="106" spans="1:22" ht="21" customHeight="1">
      <c r="A106" s="6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6"/>
      <c r="O106" s="17"/>
      <c r="P106" s="17"/>
      <c r="Q106" s="17"/>
      <c r="R106" s="6"/>
      <c r="S106" s="6"/>
      <c r="T106" s="6"/>
      <c r="U106" s="6"/>
      <c r="V106" s="6"/>
    </row>
    <row r="107" spans="1:22" ht="21" customHeight="1">
      <c r="A107" s="6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6"/>
      <c r="O107" s="17"/>
      <c r="P107" s="17"/>
      <c r="Q107" s="17"/>
      <c r="R107" s="6"/>
      <c r="S107" s="6"/>
      <c r="T107" s="6"/>
      <c r="U107" s="6"/>
      <c r="V107" s="6"/>
    </row>
    <row r="108" spans="1:22" ht="21" customHeight="1">
      <c r="A108" s="6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6"/>
      <c r="O108" s="17"/>
      <c r="P108" s="17"/>
      <c r="Q108" s="17"/>
      <c r="R108" s="6"/>
      <c r="S108" s="6"/>
      <c r="T108" s="6"/>
      <c r="U108" s="6"/>
      <c r="V108" s="6"/>
    </row>
    <row r="109" spans="1:22" ht="21" customHeight="1">
      <c r="A109" s="6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6"/>
      <c r="O109" s="17"/>
      <c r="P109" s="17"/>
      <c r="Q109" s="17"/>
      <c r="R109" s="6"/>
      <c r="S109" s="6"/>
      <c r="T109" s="6"/>
      <c r="U109" s="6"/>
      <c r="V109" s="6"/>
    </row>
    <row r="110" spans="1:22" ht="21" customHeight="1">
      <c r="A110" s="6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6"/>
      <c r="O110" s="17"/>
      <c r="P110" s="17"/>
      <c r="Q110" s="17"/>
      <c r="R110" s="6"/>
      <c r="S110" s="6"/>
      <c r="T110" s="6"/>
      <c r="U110" s="6"/>
      <c r="V110" s="6"/>
    </row>
    <row r="111" spans="1:22" ht="21" customHeight="1">
      <c r="A111" s="6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6"/>
      <c r="O111" s="17"/>
      <c r="P111" s="17"/>
      <c r="Q111" s="17"/>
      <c r="R111" s="6"/>
      <c r="S111" s="6"/>
      <c r="T111" s="6"/>
      <c r="U111" s="6"/>
      <c r="V111" s="6"/>
    </row>
    <row r="112" spans="1:22" ht="21" customHeight="1">
      <c r="A112" s="6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6"/>
      <c r="O112" s="17"/>
      <c r="P112" s="17"/>
      <c r="Q112" s="17"/>
      <c r="R112" s="6"/>
      <c r="S112" s="6"/>
      <c r="T112" s="6"/>
      <c r="U112" s="6"/>
      <c r="V112" s="6"/>
    </row>
    <row r="113" spans="1:22" ht="21" customHeight="1">
      <c r="A113" s="6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6"/>
      <c r="O113" s="17"/>
      <c r="P113" s="17"/>
      <c r="Q113" s="17"/>
      <c r="R113" s="6"/>
      <c r="S113" s="6"/>
      <c r="T113" s="6"/>
      <c r="U113" s="6"/>
      <c r="V113" s="6"/>
    </row>
    <row r="114" spans="1:22" ht="21" customHeight="1">
      <c r="A114" s="6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6"/>
      <c r="O114" s="17"/>
      <c r="P114" s="17"/>
      <c r="Q114" s="17"/>
      <c r="R114" s="6"/>
      <c r="S114" s="6"/>
      <c r="T114" s="6"/>
      <c r="U114" s="6"/>
      <c r="V114" s="6"/>
    </row>
    <row r="115" spans="1:22" ht="21" customHeight="1">
      <c r="A115" s="6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6"/>
      <c r="O115" s="17"/>
      <c r="P115" s="17"/>
      <c r="Q115" s="17"/>
      <c r="R115" s="6"/>
      <c r="S115" s="6"/>
      <c r="T115" s="6"/>
      <c r="U115" s="6"/>
      <c r="V115" s="6"/>
    </row>
    <row r="116" spans="1:22" ht="21" customHeight="1">
      <c r="A116" s="6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6"/>
      <c r="O116" s="17"/>
      <c r="P116" s="17"/>
      <c r="Q116" s="17"/>
      <c r="R116" s="6"/>
      <c r="S116" s="6"/>
      <c r="T116" s="6"/>
      <c r="U116" s="6"/>
      <c r="V116" s="6"/>
    </row>
    <row r="117" spans="1:22" ht="21" customHeight="1">
      <c r="A117" s="6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6"/>
      <c r="O117" s="17"/>
      <c r="P117" s="17"/>
      <c r="Q117" s="17"/>
      <c r="R117" s="6"/>
      <c r="S117" s="6"/>
      <c r="T117" s="6"/>
      <c r="U117" s="6"/>
      <c r="V117" s="6"/>
    </row>
    <row r="118" spans="1:22" ht="21" customHeight="1">
      <c r="A118" s="6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6"/>
      <c r="O118" s="17"/>
      <c r="P118" s="17"/>
      <c r="Q118" s="17"/>
      <c r="R118" s="6"/>
      <c r="S118" s="6"/>
      <c r="T118" s="6"/>
      <c r="U118" s="6"/>
      <c r="V118" s="6"/>
    </row>
    <row r="119" spans="1:22" ht="21" customHeight="1">
      <c r="A119" s="6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6"/>
      <c r="O119" s="17"/>
      <c r="P119" s="17"/>
      <c r="Q119" s="17"/>
      <c r="R119" s="6"/>
      <c r="S119" s="6"/>
      <c r="T119" s="6"/>
      <c r="U119" s="6"/>
      <c r="V119" s="6"/>
    </row>
    <row r="120" spans="1:22" ht="21" customHeight="1">
      <c r="A120" s="6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6"/>
      <c r="O120" s="17"/>
      <c r="P120" s="17"/>
      <c r="Q120" s="17"/>
      <c r="R120" s="6"/>
      <c r="S120" s="6"/>
      <c r="T120" s="6"/>
      <c r="U120" s="6"/>
      <c r="V120" s="6"/>
    </row>
    <row r="121" spans="1:22" ht="21" customHeight="1">
      <c r="A121" s="6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6"/>
      <c r="O121" s="17"/>
      <c r="P121" s="17"/>
      <c r="Q121" s="17"/>
      <c r="R121" s="6"/>
      <c r="S121" s="6"/>
      <c r="T121" s="6"/>
      <c r="U121" s="6"/>
      <c r="V121" s="6"/>
    </row>
    <row r="122" spans="1:22" ht="21" customHeight="1">
      <c r="A122" s="6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6"/>
      <c r="O122" s="17"/>
      <c r="P122" s="17"/>
      <c r="Q122" s="17"/>
      <c r="R122" s="6"/>
      <c r="S122" s="6"/>
      <c r="T122" s="6"/>
      <c r="U122" s="6"/>
      <c r="V122" s="6"/>
    </row>
    <row r="123" spans="1:22" ht="21" customHeight="1">
      <c r="A123" s="6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6"/>
      <c r="O123" s="17"/>
      <c r="P123" s="17"/>
      <c r="Q123" s="17"/>
      <c r="R123" s="6"/>
      <c r="S123" s="6"/>
      <c r="T123" s="6"/>
      <c r="U123" s="6"/>
      <c r="V123" s="6"/>
    </row>
    <row r="124" spans="1:22" ht="21" customHeight="1">
      <c r="A124" s="6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6"/>
      <c r="O124" s="17"/>
      <c r="P124" s="17"/>
      <c r="Q124" s="17"/>
      <c r="R124" s="6"/>
      <c r="S124" s="6"/>
      <c r="T124" s="6"/>
      <c r="U124" s="6"/>
      <c r="V124" s="6"/>
    </row>
    <row r="125" spans="1:22" ht="21" customHeight="1">
      <c r="A125" s="6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6"/>
      <c r="O125" s="17"/>
      <c r="P125" s="17"/>
      <c r="Q125" s="17"/>
      <c r="R125" s="6"/>
      <c r="S125" s="6"/>
      <c r="T125" s="6"/>
      <c r="U125" s="6"/>
      <c r="V125" s="6"/>
    </row>
    <row r="126" spans="1:22" ht="21" customHeight="1">
      <c r="A126" s="6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6"/>
      <c r="O126" s="17"/>
      <c r="P126" s="17"/>
      <c r="Q126" s="17"/>
      <c r="R126" s="6"/>
      <c r="S126" s="6"/>
      <c r="T126" s="6"/>
      <c r="U126" s="6"/>
      <c r="V126" s="6"/>
    </row>
    <row r="127" spans="1:22" ht="21" customHeight="1">
      <c r="A127" s="6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6"/>
      <c r="O127" s="17"/>
      <c r="P127" s="17"/>
      <c r="Q127" s="17"/>
      <c r="R127" s="6"/>
      <c r="S127" s="6"/>
      <c r="T127" s="6"/>
      <c r="U127" s="6"/>
      <c r="V127" s="6"/>
    </row>
    <row r="128" spans="1:22" ht="21" customHeight="1">
      <c r="A128" s="6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6"/>
      <c r="O128" s="17"/>
      <c r="P128" s="17"/>
      <c r="Q128" s="17"/>
      <c r="R128" s="6"/>
      <c r="S128" s="6"/>
      <c r="T128" s="6"/>
      <c r="U128" s="6"/>
      <c r="V128" s="6"/>
    </row>
    <row r="129" spans="1:22" ht="21" customHeight="1">
      <c r="A129" s="6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6"/>
      <c r="O129" s="17"/>
      <c r="P129" s="17"/>
      <c r="Q129" s="17"/>
      <c r="R129" s="6"/>
      <c r="S129" s="6"/>
      <c r="T129" s="6"/>
      <c r="U129" s="6"/>
      <c r="V129" s="6"/>
    </row>
    <row r="130" spans="1:22" ht="21" customHeight="1">
      <c r="A130" s="6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6"/>
      <c r="O130" s="17"/>
      <c r="P130" s="17"/>
      <c r="Q130" s="17"/>
      <c r="R130" s="6"/>
      <c r="S130" s="6"/>
      <c r="T130" s="6"/>
      <c r="U130" s="6"/>
      <c r="V130" s="6"/>
    </row>
    <row r="131" spans="1:22" ht="21" customHeight="1">
      <c r="A131" s="6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6"/>
      <c r="O131" s="17"/>
      <c r="P131" s="17"/>
      <c r="Q131" s="17"/>
      <c r="R131" s="6"/>
      <c r="S131" s="6"/>
      <c r="T131" s="6"/>
      <c r="U131" s="6"/>
      <c r="V131" s="6"/>
    </row>
    <row r="132" spans="1:22" ht="21" customHeight="1">
      <c r="A132" s="6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6"/>
      <c r="O132" s="17"/>
      <c r="P132" s="17"/>
      <c r="Q132" s="17"/>
      <c r="R132" s="6"/>
      <c r="S132" s="6"/>
      <c r="T132" s="6"/>
      <c r="U132" s="6"/>
      <c r="V132" s="6"/>
    </row>
    <row r="133" spans="1:22" ht="21" customHeight="1">
      <c r="A133" s="6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6"/>
      <c r="O133" s="17"/>
      <c r="P133" s="17"/>
      <c r="Q133" s="17"/>
      <c r="R133" s="6"/>
      <c r="S133" s="6"/>
      <c r="T133" s="6"/>
      <c r="U133" s="6"/>
      <c r="V133" s="6"/>
    </row>
    <row r="134" spans="1:22" ht="21" customHeight="1">
      <c r="A134" s="6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6"/>
      <c r="O134" s="17"/>
      <c r="P134" s="17"/>
      <c r="Q134" s="17"/>
      <c r="R134" s="6"/>
      <c r="S134" s="6"/>
      <c r="T134" s="6"/>
      <c r="U134" s="6"/>
      <c r="V134" s="6"/>
    </row>
    <row r="135" spans="1:22" ht="21" customHeight="1">
      <c r="A135" s="6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6"/>
      <c r="O135" s="17"/>
      <c r="P135" s="17"/>
      <c r="Q135" s="17"/>
      <c r="R135" s="6"/>
      <c r="S135" s="6"/>
      <c r="T135" s="6"/>
      <c r="U135" s="6"/>
      <c r="V135" s="6"/>
    </row>
    <row r="136" spans="1:22" ht="21" customHeight="1">
      <c r="A136" s="6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6"/>
      <c r="O136" s="17"/>
      <c r="P136" s="17"/>
      <c r="Q136" s="17"/>
      <c r="R136" s="6"/>
      <c r="S136" s="6"/>
      <c r="T136" s="6"/>
      <c r="U136" s="6"/>
      <c r="V136" s="6"/>
    </row>
    <row r="137" spans="1:22" ht="21" customHeight="1">
      <c r="A137" s="6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6"/>
      <c r="O137" s="17"/>
      <c r="P137" s="17"/>
      <c r="Q137" s="17"/>
      <c r="R137" s="6"/>
      <c r="S137" s="6"/>
      <c r="T137" s="6"/>
      <c r="U137" s="6"/>
      <c r="V137" s="6"/>
    </row>
    <row r="138" spans="1:22" ht="21" customHeight="1">
      <c r="A138" s="6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6"/>
      <c r="O138" s="17"/>
      <c r="P138" s="17"/>
      <c r="Q138" s="17"/>
      <c r="R138" s="6"/>
      <c r="S138" s="6"/>
      <c r="T138" s="6"/>
      <c r="U138" s="6"/>
      <c r="V138" s="6"/>
    </row>
    <row r="139" spans="1:22" ht="21" customHeight="1">
      <c r="A139" s="6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6"/>
      <c r="O139" s="17"/>
      <c r="P139" s="17"/>
      <c r="Q139" s="17"/>
      <c r="R139" s="6"/>
      <c r="S139" s="6"/>
      <c r="T139" s="6"/>
      <c r="U139" s="6"/>
      <c r="V139" s="6"/>
    </row>
    <row r="140" spans="1:22" ht="21" customHeight="1">
      <c r="A140" s="6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6"/>
      <c r="O140" s="17"/>
      <c r="P140" s="17"/>
      <c r="Q140" s="17"/>
      <c r="R140" s="6"/>
      <c r="S140" s="6"/>
      <c r="T140" s="6"/>
      <c r="U140" s="6"/>
      <c r="V140" s="6"/>
    </row>
    <row r="141" spans="1:22" ht="21" customHeight="1">
      <c r="A141" s="6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6"/>
      <c r="O141" s="17"/>
      <c r="P141" s="17"/>
      <c r="Q141" s="17"/>
      <c r="R141" s="6"/>
      <c r="S141" s="6"/>
      <c r="T141" s="6"/>
      <c r="U141" s="6"/>
      <c r="V141" s="6"/>
    </row>
    <row r="142" spans="1:22" ht="21" customHeight="1">
      <c r="A142" s="6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6"/>
      <c r="O142" s="17"/>
      <c r="P142" s="17"/>
      <c r="Q142" s="17"/>
      <c r="R142" s="6"/>
      <c r="S142" s="6"/>
      <c r="T142" s="6"/>
      <c r="U142" s="6"/>
      <c r="V142" s="6"/>
    </row>
    <row r="143" spans="1:22" ht="21" customHeight="1">
      <c r="A143" s="6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6"/>
      <c r="O143" s="17"/>
      <c r="P143" s="17"/>
      <c r="Q143" s="17"/>
      <c r="R143" s="6"/>
      <c r="S143" s="6"/>
      <c r="T143" s="6"/>
      <c r="U143" s="6"/>
      <c r="V143" s="6"/>
    </row>
    <row r="144" spans="1:22" ht="21" customHeight="1">
      <c r="A144" s="6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6"/>
      <c r="O144" s="17"/>
      <c r="P144" s="17"/>
      <c r="Q144" s="17"/>
      <c r="R144" s="6"/>
      <c r="S144" s="6"/>
      <c r="T144" s="6"/>
      <c r="U144" s="6"/>
      <c r="V144" s="6"/>
    </row>
    <row r="145" spans="1:22" ht="21" customHeight="1">
      <c r="A145" s="6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6"/>
      <c r="O145" s="17"/>
      <c r="P145" s="17"/>
      <c r="Q145" s="17"/>
      <c r="R145" s="6"/>
      <c r="S145" s="6"/>
      <c r="T145" s="6"/>
      <c r="U145" s="6"/>
      <c r="V145" s="6"/>
    </row>
    <row r="146" spans="1:22" ht="21" customHeight="1">
      <c r="A146" s="6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6"/>
      <c r="O146" s="17"/>
      <c r="P146" s="17"/>
      <c r="Q146" s="17"/>
      <c r="R146" s="6"/>
      <c r="S146" s="6"/>
      <c r="T146" s="6"/>
      <c r="U146" s="6"/>
      <c r="V146" s="6"/>
    </row>
    <row r="147" spans="1:22" ht="21" customHeight="1">
      <c r="A147" s="6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6"/>
      <c r="O147" s="17"/>
      <c r="P147" s="17"/>
      <c r="Q147" s="17"/>
      <c r="R147" s="6"/>
      <c r="S147" s="6"/>
      <c r="T147" s="6"/>
      <c r="U147" s="6"/>
      <c r="V147" s="6"/>
    </row>
    <row r="148" spans="1:22" ht="21" customHeight="1">
      <c r="A148" s="6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6"/>
      <c r="O148" s="17"/>
      <c r="P148" s="17"/>
      <c r="Q148" s="17"/>
      <c r="R148" s="6"/>
      <c r="S148" s="6"/>
      <c r="T148" s="6"/>
      <c r="U148" s="6"/>
      <c r="V148" s="6"/>
    </row>
    <row r="149" spans="1:22" ht="21" customHeight="1">
      <c r="A149" s="6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6"/>
      <c r="O149" s="17"/>
      <c r="P149" s="17"/>
      <c r="Q149" s="17"/>
      <c r="R149" s="6"/>
      <c r="S149" s="6"/>
      <c r="T149" s="6"/>
      <c r="U149" s="6"/>
      <c r="V149" s="6"/>
    </row>
    <row r="150" spans="1:22" ht="21" customHeight="1">
      <c r="A150" s="6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6"/>
      <c r="O150" s="17"/>
      <c r="P150" s="17"/>
      <c r="Q150" s="17"/>
      <c r="R150" s="6"/>
      <c r="S150" s="6"/>
      <c r="T150" s="6"/>
      <c r="U150" s="6"/>
      <c r="V150" s="6"/>
    </row>
    <row r="151" spans="1:22" ht="21" customHeight="1">
      <c r="A151" s="6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6"/>
      <c r="O151" s="17"/>
      <c r="P151" s="17"/>
      <c r="Q151" s="17"/>
      <c r="R151" s="6"/>
      <c r="S151" s="6"/>
      <c r="T151" s="6"/>
      <c r="U151" s="6"/>
      <c r="V151" s="6"/>
    </row>
    <row r="152" spans="1:22" ht="21" customHeight="1">
      <c r="A152" s="6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6"/>
      <c r="O152" s="17"/>
      <c r="P152" s="17"/>
      <c r="Q152" s="17"/>
      <c r="R152" s="6"/>
      <c r="S152" s="6"/>
      <c r="T152" s="6"/>
      <c r="U152" s="6"/>
      <c r="V152" s="6"/>
    </row>
    <row r="153" spans="1:22" ht="21" customHeight="1">
      <c r="A153" s="6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6"/>
      <c r="O153" s="17"/>
      <c r="P153" s="17"/>
      <c r="Q153" s="17"/>
      <c r="R153" s="6"/>
      <c r="S153" s="6"/>
      <c r="T153" s="6"/>
      <c r="U153" s="6"/>
      <c r="V153" s="6"/>
    </row>
    <row r="154" spans="1:22" ht="21" customHeight="1">
      <c r="A154" s="6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6"/>
      <c r="O154" s="17"/>
      <c r="P154" s="17"/>
      <c r="Q154" s="17"/>
      <c r="R154" s="6"/>
      <c r="S154" s="6"/>
      <c r="T154" s="6"/>
      <c r="U154" s="6"/>
      <c r="V154" s="6"/>
    </row>
    <row r="155" spans="1:22" ht="21" customHeight="1">
      <c r="A155" s="6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6"/>
      <c r="O155" s="17"/>
      <c r="P155" s="17"/>
      <c r="Q155" s="17"/>
      <c r="R155" s="6"/>
      <c r="S155" s="6"/>
      <c r="T155" s="6"/>
      <c r="U155" s="6"/>
      <c r="V155" s="6"/>
    </row>
    <row r="156" spans="1:22" ht="21" customHeight="1">
      <c r="A156" s="6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6"/>
      <c r="O156" s="17"/>
      <c r="P156" s="17"/>
      <c r="Q156" s="17"/>
      <c r="R156" s="6"/>
      <c r="S156" s="6"/>
      <c r="T156" s="6"/>
      <c r="U156" s="6"/>
      <c r="V156" s="6"/>
    </row>
    <row r="157" spans="1:22" ht="21" customHeight="1">
      <c r="A157" s="6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6"/>
      <c r="O157" s="17"/>
      <c r="P157" s="17"/>
      <c r="Q157" s="17"/>
      <c r="R157" s="6"/>
      <c r="S157" s="6"/>
      <c r="T157" s="6"/>
      <c r="U157" s="6"/>
      <c r="V157" s="6"/>
    </row>
    <row r="158" spans="1:22" ht="21" customHeight="1">
      <c r="A158" s="6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6"/>
      <c r="O158" s="17"/>
      <c r="P158" s="17"/>
      <c r="Q158" s="17"/>
      <c r="R158" s="6"/>
      <c r="S158" s="6"/>
      <c r="T158" s="6"/>
      <c r="U158" s="6"/>
      <c r="V158" s="6"/>
    </row>
    <row r="159" spans="1:22" ht="21" customHeight="1">
      <c r="A159" s="6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6"/>
      <c r="O159" s="17"/>
      <c r="P159" s="17"/>
      <c r="Q159" s="17"/>
      <c r="R159" s="6"/>
      <c r="S159" s="6"/>
      <c r="T159" s="6"/>
      <c r="U159" s="6"/>
      <c r="V159" s="6"/>
    </row>
    <row r="160" spans="1:22" ht="21" customHeight="1">
      <c r="A160" s="6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6"/>
      <c r="O160" s="17"/>
      <c r="P160" s="17"/>
      <c r="Q160" s="17"/>
      <c r="R160" s="6"/>
      <c r="S160" s="6"/>
      <c r="T160" s="6"/>
      <c r="U160" s="6"/>
      <c r="V160" s="6"/>
    </row>
    <row r="161" spans="1:22" ht="21" customHeight="1">
      <c r="A161" s="6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6"/>
      <c r="O161" s="17"/>
      <c r="P161" s="17"/>
      <c r="Q161" s="17"/>
      <c r="R161" s="6"/>
      <c r="S161" s="6"/>
      <c r="T161" s="6"/>
      <c r="U161" s="6"/>
      <c r="V161" s="6"/>
    </row>
    <row r="162" spans="1:22" ht="21" customHeight="1">
      <c r="A162" s="6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6"/>
      <c r="O162" s="17"/>
      <c r="P162" s="17"/>
      <c r="Q162" s="17"/>
      <c r="R162" s="6"/>
      <c r="S162" s="6"/>
      <c r="T162" s="6"/>
      <c r="U162" s="6"/>
      <c r="V162" s="6"/>
    </row>
    <row r="163" spans="1:22" ht="21" customHeight="1">
      <c r="A163" s="6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6"/>
      <c r="O163" s="17"/>
      <c r="P163" s="17"/>
      <c r="Q163" s="17"/>
      <c r="R163" s="6"/>
      <c r="S163" s="6"/>
      <c r="T163" s="6"/>
      <c r="U163" s="6"/>
      <c r="V163" s="6"/>
    </row>
    <row r="164" spans="1:22" ht="21" customHeight="1">
      <c r="A164" s="6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6"/>
      <c r="O164" s="17"/>
      <c r="P164" s="17"/>
      <c r="Q164" s="17"/>
      <c r="R164" s="6"/>
      <c r="S164" s="6"/>
      <c r="T164" s="6"/>
      <c r="U164" s="6"/>
      <c r="V164" s="6"/>
    </row>
    <row r="165" spans="1:22" ht="21" customHeight="1">
      <c r="A165" s="6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6"/>
      <c r="O165" s="17"/>
      <c r="P165" s="17"/>
      <c r="Q165" s="17"/>
      <c r="R165" s="6"/>
      <c r="S165" s="6"/>
      <c r="T165" s="6"/>
      <c r="U165" s="6"/>
      <c r="V165" s="6"/>
    </row>
    <row r="166" spans="1:22" ht="21" customHeight="1">
      <c r="A166" s="6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6"/>
      <c r="O166" s="17"/>
      <c r="P166" s="17"/>
      <c r="Q166" s="17"/>
      <c r="R166" s="6"/>
      <c r="S166" s="6"/>
      <c r="T166" s="6"/>
      <c r="U166" s="6"/>
      <c r="V166" s="6"/>
    </row>
    <row r="167" spans="1:22" ht="21" customHeight="1">
      <c r="A167" s="6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6"/>
      <c r="O167" s="17"/>
      <c r="P167" s="17"/>
      <c r="Q167" s="17"/>
      <c r="R167" s="6"/>
      <c r="S167" s="6"/>
      <c r="T167" s="6"/>
      <c r="U167" s="6"/>
      <c r="V167" s="6"/>
    </row>
    <row r="168" spans="1:22" ht="21" customHeight="1">
      <c r="A168" s="6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6"/>
      <c r="O168" s="17"/>
      <c r="P168" s="17"/>
      <c r="Q168" s="17"/>
      <c r="R168" s="6"/>
      <c r="S168" s="6"/>
      <c r="T168" s="6"/>
      <c r="U168" s="6"/>
      <c r="V168" s="6"/>
    </row>
    <row r="169" spans="1:22" ht="21" customHeight="1">
      <c r="A169" s="6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6"/>
      <c r="O169" s="17"/>
      <c r="P169" s="17"/>
      <c r="Q169" s="17"/>
      <c r="R169" s="6"/>
      <c r="S169" s="6"/>
      <c r="T169" s="6"/>
      <c r="U169" s="6"/>
      <c r="V169" s="6"/>
    </row>
    <row r="170" spans="1:22" ht="21" customHeight="1">
      <c r="A170" s="6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6"/>
      <c r="O170" s="17"/>
      <c r="P170" s="17"/>
      <c r="Q170" s="17"/>
      <c r="R170" s="6"/>
      <c r="S170" s="6"/>
      <c r="T170" s="6"/>
      <c r="U170" s="6"/>
      <c r="V170" s="6"/>
    </row>
    <row r="171" spans="1:22" ht="21" customHeight="1">
      <c r="A171" s="6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6"/>
      <c r="O171" s="17"/>
      <c r="P171" s="17"/>
      <c r="Q171" s="17"/>
      <c r="R171" s="6"/>
      <c r="S171" s="6"/>
      <c r="T171" s="6"/>
      <c r="U171" s="6"/>
      <c r="V171" s="6"/>
    </row>
    <row r="172" spans="1:22" ht="21" customHeight="1">
      <c r="A172" s="6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6"/>
      <c r="O172" s="17"/>
      <c r="P172" s="17"/>
      <c r="Q172" s="17"/>
      <c r="R172" s="6"/>
      <c r="S172" s="6"/>
      <c r="T172" s="6"/>
      <c r="U172" s="6"/>
      <c r="V172" s="6"/>
    </row>
    <row r="173" spans="1:22" ht="21" customHeight="1">
      <c r="A173" s="6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6"/>
      <c r="O173" s="17"/>
      <c r="P173" s="17"/>
      <c r="Q173" s="17"/>
      <c r="R173" s="6"/>
      <c r="S173" s="6"/>
      <c r="T173" s="6"/>
      <c r="U173" s="6"/>
      <c r="V173" s="6"/>
    </row>
    <row r="174" spans="1:22" ht="21" customHeight="1">
      <c r="A174" s="6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6"/>
      <c r="O174" s="17"/>
      <c r="P174" s="17"/>
      <c r="Q174" s="17"/>
      <c r="R174" s="6"/>
      <c r="S174" s="6"/>
      <c r="T174" s="6"/>
      <c r="U174" s="6"/>
      <c r="V174" s="6"/>
    </row>
    <row r="175" spans="1:22" ht="21" customHeight="1">
      <c r="A175" s="6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6"/>
      <c r="O175" s="17"/>
      <c r="P175" s="17"/>
      <c r="Q175" s="17"/>
      <c r="R175" s="6"/>
      <c r="S175" s="6"/>
      <c r="T175" s="6"/>
      <c r="U175" s="6"/>
      <c r="V175" s="6"/>
    </row>
    <row r="176" spans="1:22" ht="21" customHeight="1">
      <c r="A176" s="6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6"/>
      <c r="O176" s="17"/>
      <c r="P176" s="17"/>
      <c r="Q176" s="17"/>
      <c r="R176" s="6"/>
      <c r="S176" s="6"/>
      <c r="T176" s="6"/>
      <c r="U176" s="6"/>
      <c r="V176" s="6"/>
    </row>
    <row r="177" spans="1:22" ht="21" customHeight="1">
      <c r="A177" s="6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6"/>
      <c r="O177" s="17"/>
      <c r="P177" s="17"/>
      <c r="Q177" s="17"/>
      <c r="R177" s="6"/>
      <c r="S177" s="6"/>
      <c r="T177" s="6"/>
      <c r="U177" s="6"/>
      <c r="V177" s="6"/>
    </row>
    <row r="178" spans="1:22" ht="21" customHeight="1">
      <c r="A178" s="6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6"/>
      <c r="O178" s="17"/>
      <c r="P178" s="17"/>
      <c r="Q178" s="17"/>
      <c r="R178" s="6"/>
      <c r="S178" s="6"/>
      <c r="T178" s="6"/>
      <c r="U178" s="6"/>
      <c r="V178" s="6"/>
    </row>
    <row r="179" spans="1:22" ht="21" customHeight="1">
      <c r="A179" s="6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6"/>
      <c r="O179" s="17"/>
      <c r="P179" s="17"/>
      <c r="Q179" s="17"/>
      <c r="R179" s="6"/>
      <c r="S179" s="6"/>
      <c r="T179" s="6"/>
      <c r="U179" s="6"/>
      <c r="V179" s="6"/>
    </row>
    <row r="180" spans="1:22" ht="21" customHeight="1">
      <c r="A180" s="6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6"/>
      <c r="O180" s="17"/>
      <c r="P180" s="17"/>
      <c r="Q180" s="17"/>
      <c r="R180" s="6"/>
      <c r="S180" s="6"/>
      <c r="T180" s="6"/>
      <c r="U180" s="6"/>
      <c r="V180" s="6"/>
    </row>
    <row r="181" spans="1:22" ht="21" customHeight="1">
      <c r="A181" s="6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6"/>
      <c r="O181" s="17"/>
      <c r="P181" s="17"/>
      <c r="Q181" s="17"/>
      <c r="R181" s="6"/>
      <c r="S181" s="6"/>
      <c r="T181" s="6"/>
      <c r="U181" s="6"/>
      <c r="V181" s="6"/>
    </row>
    <row r="182" spans="1:22" ht="21" customHeight="1">
      <c r="A182" s="6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6"/>
      <c r="O182" s="17"/>
      <c r="P182" s="17"/>
      <c r="Q182" s="17"/>
      <c r="R182" s="6"/>
      <c r="S182" s="6"/>
      <c r="T182" s="6"/>
      <c r="U182" s="6"/>
      <c r="V182" s="6"/>
    </row>
    <row r="183" spans="1:22" ht="21" customHeight="1">
      <c r="A183" s="6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6"/>
      <c r="O183" s="17"/>
      <c r="P183" s="17"/>
      <c r="Q183" s="17"/>
      <c r="R183" s="6"/>
      <c r="S183" s="6"/>
      <c r="T183" s="6"/>
      <c r="U183" s="6"/>
      <c r="V183" s="6"/>
    </row>
    <row r="184" spans="1:22" ht="21" customHeight="1">
      <c r="A184" s="6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6"/>
      <c r="O184" s="17"/>
      <c r="P184" s="17"/>
      <c r="Q184" s="17"/>
      <c r="R184" s="6"/>
      <c r="S184" s="6"/>
      <c r="T184" s="6"/>
      <c r="U184" s="6"/>
      <c r="V184" s="6"/>
    </row>
    <row r="185" spans="1:22" ht="21" customHeight="1">
      <c r="A185" s="6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6"/>
      <c r="O185" s="17"/>
      <c r="P185" s="17"/>
      <c r="Q185" s="17"/>
      <c r="R185" s="6"/>
      <c r="S185" s="6"/>
      <c r="T185" s="6"/>
      <c r="U185" s="6"/>
      <c r="V185" s="6"/>
    </row>
    <row r="186" spans="1:22" ht="21" customHeight="1">
      <c r="A186" s="6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6"/>
      <c r="O186" s="17"/>
      <c r="P186" s="17"/>
      <c r="Q186" s="17"/>
      <c r="R186" s="6"/>
      <c r="S186" s="6"/>
      <c r="T186" s="6"/>
      <c r="U186" s="6"/>
      <c r="V186" s="6"/>
    </row>
    <row r="187" spans="1:22" ht="21" customHeight="1">
      <c r="A187" s="6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6"/>
      <c r="O187" s="17"/>
      <c r="P187" s="17"/>
      <c r="Q187" s="17"/>
      <c r="R187" s="6"/>
      <c r="S187" s="6"/>
      <c r="T187" s="6"/>
      <c r="U187" s="6"/>
      <c r="V187" s="6"/>
    </row>
    <row r="188" spans="1:22" ht="21" customHeight="1">
      <c r="A188" s="6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6"/>
      <c r="O188" s="17"/>
      <c r="P188" s="17"/>
      <c r="Q188" s="17"/>
      <c r="R188" s="6"/>
      <c r="S188" s="6"/>
      <c r="T188" s="6"/>
      <c r="U188" s="6"/>
      <c r="V188" s="6"/>
    </row>
    <row r="189" spans="1:22" ht="21" customHeight="1">
      <c r="A189" s="6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6"/>
      <c r="O189" s="17"/>
      <c r="P189" s="17"/>
      <c r="Q189" s="17"/>
      <c r="R189" s="6"/>
      <c r="S189" s="6"/>
      <c r="T189" s="6"/>
      <c r="U189" s="6"/>
      <c r="V189" s="6"/>
    </row>
    <row r="190" spans="1:22" ht="21" customHeight="1">
      <c r="A190" s="6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6"/>
      <c r="O190" s="17"/>
      <c r="P190" s="17"/>
      <c r="Q190" s="17"/>
      <c r="R190" s="6"/>
      <c r="S190" s="6"/>
      <c r="T190" s="6"/>
      <c r="U190" s="6"/>
      <c r="V190" s="6"/>
    </row>
    <row r="191" spans="1:22" ht="21" customHeight="1">
      <c r="A191" s="6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6"/>
      <c r="O191" s="17"/>
      <c r="P191" s="17"/>
      <c r="Q191" s="17"/>
      <c r="R191" s="6"/>
      <c r="S191" s="6"/>
      <c r="T191" s="6"/>
      <c r="U191" s="6"/>
      <c r="V191" s="6"/>
    </row>
    <row r="192" spans="1:22" ht="21" customHeight="1">
      <c r="A192" s="6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6"/>
      <c r="O192" s="17"/>
      <c r="P192" s="17"/>
      <c r="Q192" s="17"/>
      <c r="R192" s="6"/>
      <c r="S192" s="6"/>
      <c r="T192" s="6"/>
      <c r="U192" s="6"/>
      <c r="V192" s="6"/>
    </row>
    <row r="193" spans="1:22" ht="21" customHeight="1">
      <c r="A193" s="6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6"/>
      <c r="O193" s="17"/>
      <c r="P193" s="17"/>
      <c r="Q193" s="17"/>
      <c r="R193" s="6"/>
      <c r="S193" s="6"/>
      <c r="T193" s="6"/>
      <c r="U193" s="6"/>
      <c r="V193" s="6"/>
    </row>
    <row r="194" spans="1:22" ht="21" customHeight="1">
      <c r="A194" s="6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6"/>
      <c r="O194" s="17"/>
      <c r="P194" s="17"/>
      <c r="Q194" s="17"/>
      <c r="R194" s="6"/>
      <c r="S194" s="6"/>
      <c r="T194" s="6"/>
      <c r="U194" s="6"/>
      <c r="V194" s="6"/>
    </row>
    <row r="195" spans="1:22" ht="21" customHeight="1">
      <c r="A195" s="6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6"/>
      <c r="O195" s="17"/>
      <c r="P195" s="17"/>
      <c r="Q195" s="17"/>
      <c r="R195" s="6"/>
      <c r="S195" s="6"/>
      <c r="T195" s="6"/>
      <c r="U195" s="6"/>
      <c r="V195" s="6"/>
    </row>
    <row r="196" spans="1:22" ht="21" customHeight="1">
      <c r="A196" s="6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6"/>
      <c r="O196" s="17"/>
      <c r="P196" s="17"/>
      <c r="Q196" s="17"/>
      <c r="R196" s="6"/>
      <c r="S196" s="6"/>
      <c r="T196" s="6"/>
      <c r="U196" s="6"/>
      <c r="V196" s="6"/>
    </row>
    <row r="197" spans="1:22" ht="21" customHeight="1">
      <c r="A197" s="6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6"/>
      <c r="O197" s="17"/>
      <c r="P197" s="17"/>
      <c r="Q197" s="17"/>
      <c r="R197" s="6"/>
      <c r="S197" s="6"/>
      <c r="T197" s="6"/>
      <c r="U197" s="6"/>
      <c r="V197" s="6"/>
    </row>
    <row r="198" spans="1:22" ht="21" customHeight="1">
      <c r="A198" s="6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6"/>
      <c r="O198" s="17"/>
      <c r="P198" s="17"/>
      <c r="Q198" s="17"/>
      <c r="R198" s="6"/>
      <c r="S198" s="6"/>
      <c r="T198" s="6"/>
      <c r="U198" s="6"/>
      <c r="V198" s="6"/>
    </row>
    <row r="199" spans="1:22" ht="21" customHeight="1">
      <c r="A199" s="6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6"/>
      <c r="O199" s="17"/>
      <c r="P199" s="17"/>
      <c r="Q199" s="17"/>
      <c r="R199" s="6"/>
      <c r="S199" s="6"/>
      <c r="T199" s="6"/>
      <c r="U199" s="6"/>
      <c r="V199" s="6"/>
    </row>
    <row r="200" spans="1:22" ht="21" customHeight="1">
      <c r="A200" s="6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6"/>
      <c r="O200" s="17"/>
      <c r="P200" s="17"/>
      <c r="Q200" s="17"/>
      <c r="R200" s="6"/>
      <c r="S200" s="6"/>
      <c r="T200" s="6"/>
      <c r="U200" s="6"/>
      <c r="V200" s="6"/>
    </row>
    <row r="201" spans="1:22" ht="21" customHeight="1">
      <c r="A201" s="6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6"/>
      <c r="O201" s="17"/>
      <c r="P201" s="17"/>
      <c r="Q201" s="17"/>
      <c r="R201" s="6"/>
      <c r="S201" s="6"/>
      <c r="T201" s="6"/>
      <c r="U201" s="6"/>
      <c r="V201" s="6"/>
    </row>
    <row r="202" spans="1:22" ht="21" customHeight="1">
      <c r="A202" s="6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6"/>
      <c r="O202" s="17"/>
      <c r="P202" s="17"/>
      <c r="Q202" s="17"/>
      <c r="R202" s="6"/>
      <c r="S202" s="6"/>
      <c r="T202" s="6"/>
      <c r="U202" s="6"/>
      <c r="V202" s="6"/>
    </row>
    <row r="203" spans="1:22" ht="21" customHeight="1">
      <c r="A203" s="6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6"/>
      <c r="O203" s="17"/>
      <c r="P203" s="17"/>
      <c r="Q203" s="17"/>
      <c r="R203" s="6"/>
      <c r="S203" s="6"/>
      <c r="T203" s="6"/>
      <c r="U203" s="6"/>
      <c r="V203" s="6"/>
    </row>
    <row r="204" spans="1:22" ht="21" customHeight="1">
      <c r="A204" s="6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6"/>
      <c r="O204" s="17"/>
      <c r="P204" s="17"/>
      <c r="Q204" s="17"/>
      <c r="R204" s="6"/>
      <c r="S204" s="6"/>
      <c r="T204" s="6"/>
      <c r="U204" s="6"/>
      <c r="V204" s="6"/>
    </row>
    <row r="205" spans="1:22" ht="21" customHeight="1">
      <c r="A205" s="6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6"/>
      <c r="O205" s="17"/>
      <c r="P205" s="17"/>
      <c r="Q205" s="17"/>
      <c r="R205" s="6"/>
      <c r="S205" s="6"/>
      <c r="T205" s="6"/>
      <c r="U205" s="6"/>
      <c r="V205" s="6"/>
    </row>
    <row r="206" spans="1:22" ht="21" customHeight="1">
      <c r="A206" s="6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6"/>
      <c r="O206" s="17"/>
      <c r="P206" s="17"/>
      <c r="Q206" s="17"/>
      <c r="R206" s="6"/>
      <c r="S206" s="6"/>
      <c r="T206" s="6"/>
      <c r="U206" s="6"/>
      <c r="V206" s="6"/>
    </row>
    <row r="207" spans="1:22" ht="21" customHeight="1">
      <c r="A207" s="6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6"/>
      <c r="O207" s="17"/>
      <c r="P207" s="17"/>
      <c r="Q207" s="17"/>
      <c r="R207" s="6"/>
      <c r="S207" s="6"/>
      <c r="T207" s="6"/>
      <c r="U207" s="6"/>
      <c r="V207" s="6"/>
    </row>
    <row r="208" spans="1:22" ht="21" customHeight="1">
      <c r="A208" s="6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6"/>
      <c r="O208" s="17"/>
      <c r="P208" s="17"/>
      <c r="Q208" s="17"/>
      <c r="R208" s="6"/>
      <c r="S208" s="6"/>
      <c r="T208" s="6"/>
      <c r="U208" s="6"/>
      <c r="V208" s="6"/>
    </row>
    <row r="209" spans="1:22" ht="21" customHeight="1">
      <c r="A209" s="6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6"/>
      <c r="O209" s="17"/>
      <c r="P209" s="17"/>
      <c r="Q209" s="17"/>
      <c r="R209" s="6"/>
      <c r="S209" s="6"/>
      <c r="T209" s="6"/>
      <c r="U209" s="6"/>
      <c r="V209" s="6"/>
    </row>
    <row r="210" spans="1:22" ht="21" customHeight="1">
      <c r="A210" s="6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6"/>
      <c r="O210" s="17"/>
      <c r="P210" s="17"/>
      <c r="Q210" s="17"/>
      <c r="R210" s="6"/>
      <c r="S210" s="6"/>
      <c r="T210" s="6"/>
      <c r="U210" s="6"/>
      <c r="V210" s="6"/>
    </row>
    <row r="211" spans="1:22" ht="21" customHeight="1">
      <c r="A211" s="6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6"/>
      <c r="O211" s="17"/>
      <c r="P211" s="17"/>
      <c r="Q211" s="17"/>
      <c r="R211" s="6"/>
      <c r="S211" s="6"/>
      <c r="T211" s="6"/>
      <c r="U211" s="6"/>
      <c r="V211" s="6"/>
    </row>
    <row r="212" spans="1:22" ht="21" customHeight="1">
      <c r="A212" s="6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6"/>
      <c r="O212" s="17"/>
      <c r="P212" s="17"/>
      <c r="Q212" s="17"/>
      <c r="R212" s="6"/>
      <c r="S212" s="6"/>
      <c r="T212" s="6"/>
      <c r="U212" s="6"/>
      <c r="V212" s="6"/>
    </row>
    <row r="213" spans="1:22" ht="21" customHeight="1">
      <c r="A213" s="6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6"/>
      <c r="O213" s="17"/>
      <c r="P213" s="17"/>
      <c r="Q213" s="17"/>
      <c r="R213" s="6"/>
      <c r="S213" s="6"/>
      <c r="T213" s="6"/>
      <c r="U213" s="6"/>
      <c r="V213" s="6"/>
    </row>
    <row r="214" spans="1:22" ht="21" customHeight="1">
      <c r="A214" s="6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6"/>
      <c r="O214" s="17"/>
      <c r="P214" s="17"/>
      <c r="Q214" s="17"/>
      <c r="R214" s="6"/>
      <c r="S214" s="6"/>
      <c r="T214" s="6"/>
      <c r="U214" s="6"/>
      <c r="V214" s="6"/>
    </row>
    <row r="215" spans="1:22" ht="21" customHeight="1">
      <c r="A215" s="6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6"/>
      <c r="O215" s="17"/>
      <c r="P215" s="17"/>
      <c r="Q215" s="17"/>
      <c r="R215" s="6"/>
      <c r="S215" s="6"/>
      <c r="T215" s="6"/>
      <c r="U215" s="6"/>
      <c r="V215" s="6"/>
    </row>
    <row r="216" spans="1:22" ht="21" customHeight="1">
      <c r="A216" s="6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6"/>
      <c r="O216" s="17"/>
      <c r="P216" s="17"/>
      <c r="Q216" s="17"/>
      <c r="R216" s="6"/>
      <c r="S216" s="6"/>
      <c r="T216" s="6"/>
      <c r="U216" s="6"/>
      <c r="V216" s="6"/>
    </row>
    <row r="217" spans="1:22" ht="21" customHeight="1">
      <c r="A217" s="6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6"/>
      <c r="O217" s="17"/>
      <c r="P217" s="17"/>
      <c r="Q217" s="17"/>
      <c r="R217" s="6"/>
      <c r="S217" s="6"/>
      <c r="T217" s="6"/>
      <c r="U217" s="6"/>
      <c r="V217" s="6"/>
    </row>
    <row r="218" spans="1:22" ht="21" customHeight="1">
      <c r="A218" s="6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6"/>
      <c r="O218" s="17"/>
      <c r="P218" s="17"/>
      <c r="Q218" s="17"/>
      <c r="R218" s="6"/>
      <c r="S218" s="6"/>
      <c r="T218" s="6"/>
      <c r="U218" s="6"/>
      <c r="V218" s="6"/>
    </row>
    <row r="219" spans="1:22" ht="21" customHeight="1">
      <c r="A219" s="6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6"/>
      <c r="O219" s="17"/>
      <c r="P219" s="17"/>
      <c r="Q219" s="17"/>
      <c r="R219" s="6"/>
      <c r="S219" s="6"/>
      <c r="T219" s="6"/>
      <c r="U219" s="6"/>
      <c r="V219" s="6"/>
    </row>
    <row r="220" spans="1:22" ht="21" customHeight="1">
      <c r="A220" s="6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6"/>
      <c r="O220" s="17"/>
      <c r="P220" s="17"/>
      <c r="Q220" s="17"/>
      <c r="R220" s="6"/>
      <c r="S220" s="6"/>
      <c r="T220" s="6"/>
      <c r="U220" s="6"/>
      <c r="V220" s="6"/>
    </row>
    <row r="221" spans="1:22" ht="21" customHeight="1">
      <c r="A221" s="6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6"/>
      <c r="O221" s="17"/>
      <c r="P221" s="17"/>
      <c r="Q221" s="17"/>
      <c r="R221" s="6"/>
      <c r="S221" s="6"/>
      <c r="T221" s="6"/>
      <c r="U221" s="6"/>
      <c r="V221" s="6"/>
    </row>
    <row r="222" spans="1:22" ht="21" customHeight="1">
      <c r="A222" s="6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6"/>
      <c r="O222" s="17"/>
      <c r="P222" s="17"/>
      <c r="Q222" s="17"/>
      <c r="R222" s="6"/>
      <c r="S222" s="6"/>
      <c r="T222" s="6"/>
      <c r="U222" s="6"/>
      <c r="V222" s="6"/>
    </row>
    <row r="223" spans="1:22" ht="21" customHeight="1">
      <c r="A223" s="6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6"/>
      <c r="O223" s="17"/>
      <c r="P223" s="17"/>
      <c r="Q223" s="17"/>
      <c r="R223" s="6"/>
      <c r="S223" s="6"/>
      <c r="T223" s="6"/>
      <c r="U223" s="6"/>
      <c r="V223" s="6"/>
    </row>
    <row r="224" spans="1:22" ht="21" customHeight="1">
      <c r="A224" s="6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6"/>
      <c r="O224" s="17"/>
      <c r="P224" s="17"/>
      <c r="Q224" s="17"/>
      <c r="R224" s="6"/>
      <c r="S224" s="6"/>
      <c r="T224" s="6"/>
      <c r="U224" s="6"/>
      <c r="V224" s="6"/>
    </row>
    <row r="225" spans="1:22" ht="21" customHeight="1">
      <c r="A225" s="6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6"/>
      <c r="O225" s="17"/>
      <c r="P225" s="17"/>
      <c r="Q225" s="17"/>
      <c r="R225" s="6"/>
      <c r="S225" s="6"/>
      <c r="T225" s="6"/>
      <c r="U225" s="6"/>
      <c r="V225" s="6"/>
    </row>
    <row r="226" spans="1:22" ht="21" customHeight="1">
      <c r="A226" s="6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6"/>
      <c r="O226" s="17"/>
      <c r="P226" s="17"/>
      <c r="Q226" s="17"/>
      <c r="R226" s="6"/>
      <c r="S226" s="6"/>
      <c r="T226" s="6"/>
      <c r="U226" s="6"/>
      <c r="V226" s="6"/>
    </row>
    <row r="227" spans="1:22" ht="21" customHeight="1">
      <c r="A227" s="6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6"/>
      <c r="O227" s="17"/>
      <c r="P227" s="17"/>
      <c r="Q227" s="17"/>
      <c r="R227" s="6"/>
      <c r="S227" s="6"/>
      <c r="T227" s="6"/>
      <c r="U227" s="6"/>
      <c r="V227" s="6"/>
    </row>
    <row r="228" spans="1:22" ht="21" customHeight="1">
      <c r="A228" s="6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53"/>
      <c r="M228" s="53"/>
      <c r="N228" s="6"/>
      <c r="O228" s="17"/>
      <c r="P228" s="17"/>
      <c r="Q228" s="17"/>
      <c r="R228" s="6"/>
      <c r="S228" s="6"/>
      <c r="T228" s="6"/>
      <c r="U228" s="6"/>
      <c r="V228" s="6"/>
    </row>
    <row r="229" spans="1:22" ht="21" customHeight="1">
      <c r="A229" s="6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53"/>
      <c r="M229" s="53"/>
      <c r="N229" s="6"/>
      <c r="O229" s="17"/>
      <c r="P229" s="17"/>
      <c r="Q229" s="17"/>
      <c r="R229" s="6"/>
      <c r="S229" s="6"/>
      <c r="T229" s="6"/>
      <c r="U229" s="6"/>
      <c r="V229" s="6"/>
    </row>
    <row r="230" spans="1:22" ht="21" customHeight="1">
      <c r="A230" s="6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53"/>
      <c r="M230" s="53"/>
      <c r="N230" s="6"/>
      <c r="O230" s="17"/>
      <c r="P230" s="17"/>
      <c r="Q230" s="17"/>
      <c r="R230" s="6"/>
      <c r="S230" s="6"/>
      <c r="T230" s="6"/>
      <c r="U230" s="6"/>
      <c r="V230" s="6"/>
    </row>
    <row r="231" spans="1:22" ht="21" customHeight="1">
      <c r="A231" s="6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53"/>
      <c r="M231" s="53"/>
      <c r="N231" s="6"/>
      <c r="O231" s="17"/>
      <c r="P231" s="17"/>
      <c r="Q231" s="17"/>
      <c r="R231" s="6"/>
      <c r="S231" s="6"/>
      <c r="T231" s="6"/>
      <c r="U231" s="6"/>
      <c r="V231" s="6"/>
    </row>
    <row r="232" spans="1:22" ht="21" customHeight="1">
      <c r="A232" s="6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53"/>
      <c r="M232" s="53"/>
      <c r="N232" s="6"/>
      <c r="O232" s="17"/>
      <c r="P232" s="17"/>
      <c r="Q232" s="17"/>
      <c r="R232" s="6"/>
      <c r="S232" s="6"/>
      <c r="T232" s="6"/>
      <c r="U232" s="6"/>
      <c r="V232" s="6"/>
    </row>
    <row r="233" spans="1:22" ht="21" customHeight="1">
      <c r="A233" s="6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53"/>
      <c r="M233" s="53"/>
      <c r="N233" s="6"/>
      <c r="O233" s="17"/>
      <c r="P233" s="17"/>
      <c r="Q233" s="17"/>
      <c r="R233" s="6"/>
      <c r="S233" s="6"/>
      <c r="T233" s="6"/>
      <c r="U233" s="6"/>
      <c r="V233" s="6"/>
    </row>
    <row r="234" spans="1:22" ht="21" customHeight="1">
      <c r="A234" s="6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53"/>
      <c r="M234" s="53"/>
      <c r="N234" s="6"/>
      <c r="O234" s="17"/>
      <c r="P234" s="17"/>
      <c r="Q234" s="17"/>
      <c r="R234" s="6"/>
      <c r="S234" s="6"/>
      <c r="T234" s="6"/>
      <c r="U234" s="6"/>
      <c r="V234" s="6"/>
    </row>
    <row r="235" spans="1:22" ht="21" customHeight="1">
      <c r="A235" s="6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53"/>
      <c r="M235" s="53"/>
      <c r="N235" s="6"/>
      <c r="O235" s="17"/>
      <c r="P235" s="17"/>
      <c r="Q235" s="17"/>
      <c r="R235" s="6"/>
      <c r="S235" s="6"/>
      <c r="T235" s="6"/>
      <c r="U235" s="6"/>
      <c r="V235" s="6"/>
    </row>
    <row r="236" spans="1:22" ht="21" customHeight="1">
      <c r="A236" s="6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53"/>
      <c r="M236" s="53"/>
      <c r="N236" s="6"/>
      <c r="O236" s="17"/>
      <c r="P236" s="17"/>
      <c r="Q236" s="17"/>
      <c r="R236" s="6"/>
      <c r="S236" s="6"/>
      <c r="T236" s="6"/>
      <c r="U236" s="6"/>
      <c r="V236" s="6"/>
    </row>
    <row r="237" spans="1:22" ht="21" customHeight="1">
      <c r="A237" s="6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53"/>
      <c r="M237" s="53"/>
      <c r="N237" s="6"/>
      <c r="O237" s="17"/>
      <c r="P237" s="17"/>
      <c r="Q237" s="17"/>
      <c r="R237" s="6"/>
      <c r="S237" s="6"/>
      <c r="T237" s="6"/>
      <c r="U237" s="6"/>
      <c r="V237" s="6"/>
    </row>
    <row r="238" spans="1:22" ht="21" customHeight="1">
      <c r="A238" s="6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53"/>
      <c r="M238" s="53"/>
      <c r="N238" s="6"/>
      <c r="O238" s="17"/>
      <c r="P238" s="17"/>
      <c r="Q238" s="17"/>
      <c r="R238" s="6"/>
      <c r="S238" s="6"/>
      <c r="T238" s="6"/>
      <c r="U238" s="6"/>
      <c r="V238" s="6"/>
    </row>
    <row r="239" spans="1:22" ht="21" customHeight="1">
      <c r="A239" s="6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53"/>
      <c r="M239" s="53"/>
      <c r="N239" s="6"/>
      <c r="O239" s="17"/>
      <c r="P239" s="17"/>
      <c r="Q239" s="17"/>
      <c r="R239" s="6"/>
      <c r="S239" s="6"/>
      <c r="T239" s="6"/>
      <c r="U239" s="6"/>
      <c r="V239" s="6"/>
    </row>
    <row r="240" spans="1:22" ht="21" customHeight="1">
      <c r="A240" s="6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53"/>
      <c r="M240" s="53"/>
      <c r="N240" s="6"/>
      <c r="O240" s="17"/>
      <c r="P240" s="17"/>
      <c r="Q240" s="17"/>
      <c r="R240" s="6"/>
      <c r="S240" s="6"/>
      <c r="T240" s="6"/>
      <c r="U240" s="6"/>
      <c r="V240" s="6"/>
    </row>
    <row r="241" spans="1:22" ht="21" customHeight="1">
      <c r="A241" s="6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53"/>
      <c r="M241" s="53"/>
      <c r="N241" s="6"/>
      <c r="O241" s="17"/>
      <c r="P241" s="17"/>
      <c r="Q241" s="17"/>
      <c r="R241" s="6"/>
      <c r="S241" s="6"/>
      <c r="T241" s="6"/>
      <c r="U241" s="6"/>
      <c r="V241" s="6"/>
    </row>
    <row r="242" spans="1:22" ht="21" customHeight="1">
      <c r="A242" s="6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53"/>
      <c r="M242" s="53"/>
      <c r="N242" s="6"/>
      <c r="O242" s="17"/>
      <c r="P242" s="17"/>
      <c r="Q242" s="17"/>
      <c r="R242" s="6"/>
      <c r="S242" s="6"/>
      <c r="T242" s="6"/>
      <c r="U242" s="6"/>
      <c r="V242" s="6"/>
    </row>
    <row r="243" spans="1:22" ht="21" customHeight="1">
      <c r="A243" s="6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53"/>
      <c r="M243" s="53"/>
      <c r="N243" s="6"/>
      <c r="O243" s="17"/>
      <c r="P243" s="17"/>
      <c r="Q243" s="17"/>
      <c r="R243" s="6"/>
      <c r="S243" s="6"/>
      <c r="T243" s="6"/>
      <c r="U243" s="6"/>
      <c r="V243" s="6"/>
    </row>
    <row r="244" spans="1:22" ht="21" customHeight="1">
      <c r="A244" s="6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53"/>
      <c r="M244" s="53"/>
      <c r="N244" s="6"/>
      <c r="O244" s="17"/>
      <c r="P244" s="17"/>
      <c r="Q244" s="17"/>
      <c r="R244" s="6"/>
      <c r="S244" s="6"/>
      <c r="T244" s="6"/>
      <c r="U244" s="6"/>
      <c r="V244" s="6"/>
    </row>
    <row r="245" spans="1:22" ht="21" customHeight="1">
      <c r="A245" s="6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53"/>
      <c r="M245" s="53"/>
      <c r="N245" s="6"/>
      <c r="O245" s="17"/>
      <c r="P245" s="17"/>
      <c r="Q245" s="17"/>
      <c r="R245" s="6"/>
      <c r="S245" s="6"/>
      <c r="T245" s="6"/>
      <c r="U245" s="6"/>
      <c r="V245" s="6"/>
    </row>
    <row r="246" spans="1:22" ht="21" customHeight="1">
      <c r="A246" s="6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53"/>
      <c r="M246" s="53"/>
      <c r="N246" s="6"/>
      <c r="O246" s="17"/>
      <c r="P246" s="17"/>
      <c r="Q246" s="17"/>
      <c r="R246" s="6"/>
      <c r="S246" s="6"/>
      <c r="T246" s="6"/>
      <c r="U246" s="6"/>
      <c r="V246" s="6"/>
    </row>
    <row r="247" spans="1:22" ht="21" customHeight="1">
      <c r="A247" s="6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53"/>
      <c r="M247" s="53"/>
      <c r="N247" s="6"/>
      <c r="O247" s="17"/>
      <c r="P247" s="17"/>
      <c r="Q247" s="17"/>
      <c r="R247" s="6"/>
      <c r="S247" s="6"/>
      <c r="T247" s="6"/>
      <c r="U247" s="6"/>
      <c r="V247" s="6"/>
    </row>
    <row r="248" spans="1:22" ht="21" customHeight="1">
      <c r="A248" s="6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53"/>
      <c r="M248" s="53"/>
      <c r="N248" s="6"/>
      <c r="O248" s="17"/>
      <c r="P248" s="17"/>
      <c r="Q248" s="17"/>
      <c r="R248" s="6"/>
      <c r="S248" s="6"/>
      <c r="T248" s="6"/>
      <c r="U248" s="6"/>
      <c r="V248" s="6"/>
    </row>
    <row r="249" spans="1:22" ht="21" customHeight="1">
      <c r="A249" s="6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53"/>
      <c r="M249" s="53"/>
      <c r="N249" s="6"/>
      <c r="O249" s="17"/>
      <c r="P249" s="17"/>
      <c r="Q249" s="17"/>
      <c r="R249" s="6"/>
      <c r="S249" s="6"/>
      <c r="T249" s="6"/>
      <c r="U249" s="6"/>
      <c r="V249" s="6"/>
    </row>
    <row r="250" spans="1:22" ht="15.75" customHeight="1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29"/>
      <c r="P250" s="29"/>
      <c r="Q250" s="29"/>
      <c r="R250" s="51"/>
      <c r="S250" s="51"/>
      <c r="T250" s="51"/>
      <c r="U250" s="51"/>
      <c r="V250" s="51"/>
    </row>
    <row r="251" spans="1:22" ht="15.75" customHeight="1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29"/>
      <c r="P251" s="29"/>
      <c r="Q251" s="29"/>
      <c r="R251" s="51"/>
      <c r="S251" s="51"/>
      <c r="T251" s="51"/>
      <c r="U251" s="51"/>
      <c r="V251" s="51"/>
    </row>
    <row r="252" spans="1:22" ht="15.75" customHeight="1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29"/>
      <c r="P252" s="29"/>
      <c r="Q252" s="29"/>
      <c r="R252" s="51"/>
      <c r="S252" s="51"/>
      <c r="T252" s="51"/>
      <c r="U252" s="51"/>
      <c r="V252" s="51"/>
    </row>
    <row r="253" spans="1:22" ht="15.75" customHeight="1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29"/>
      <c r="P253" s="29"/>
      <c r="Q253" s="29"/>
      <c r="R253" s="51"/>
      <c r="S253" s="51"/>
      <c r="T253" s="51"/>
      <c r="U253" s="51"/>
      <c r="V253" s="51"/>
    </row>
    <row r="254" spans="1:22" ht="15.75" customHeight="1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29"/>
      <c r="P254" s="29"/>
      <c r="Q254" s="29"/>
      <c r="R254" s="51"/>
      <c r="S254" s="51"/>
      <c r="T254" s="51"/>
      <c r="U254" s="51"/>
      <c r="V254" s="51"/>
    </row>
    <row r="255" spans="1:22" ht="15.75" customHeight="1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29"/>
      <c r="P255" s="29"/>
      <c r="Q255" s="29"/>
      <c r="R255" s="51"/>
      <c r="S255" s="51"/>
      <c r="T255" s="51"/>
      <c r="U255" s="51"/>
      <c r="V255" s="51"/>
    </row>
    <row r="256" spans="1:22" ht="15.75" customHeight="1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29"/>
      <c r="P256" s="29"/>
      <c r="Q256" s="29"/>
      <c r="R256" s="51"/>
      <c r="S256" s="51"/>
      <c r="T256" s="51"/>
      <c r="U256" s="51"/>
      <c r="V256" s="51"/>
    </row>
    <row r="257" spans="1:22" ht="15.75" customHeight="1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29"/>
      <c r="P257" s="29"/>
      <c r="Q257" s="29"/>
      <c r="R257" s="51"/>
      <c r="S257" s="51"/>
      <c r="T257" s="51"/>
      <c r="U257" s="51"/>
      <c r="V257" s="51"/>
    </row>
    <row r="258" spans="1:22" ht="15.75" customHeight="1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29"/>
      <c r="P258" s="29"/>
      <c r="Q258" s="29"/>
      <c r="R258" s="51"/>
      <c r="S258" s="51"/>
      <c r="T258" s="51"/>
      <c r="U258" s="51"/>
      <c r="V258" s="51"/>
    </row>
    <row r="259" spans="1:22" ht="15.75" customHeight="1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29"/>
      <c r="P259" s="29"/>
      <c r="Q259" s="29"/>
      <c r="R259" s="51"/>
      <c r="S259" s="51"/>
      <c r="T259" s="51"/>
      <c r="U259" s="51"/>
      <c r="V259" s="51"/>
    </row>
    <row r="260" spans="1:22" ht="15.75" customHeight="1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29"/>
      <c r="P260" s="29"/>
      <c r="Q260" s="29"/>
      <c r="R260" s="51"/>
      <c r="S260" s="51"/>
      <c r="T260" s="51"/>
      <c r="U260" s="51"/>
      <c r="V260" s="51"/>
    </row>
    <row r="261" spans="1:22" ht="15.75" customHeight="1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29"/>
      <c r="P261" s="29"/>
      <c r="Q261" s="29"/>
      <c r="R261" s="51"/>
      <c r="S261" s="51"/>
      <c r="T261" s="51"/>
      <c r="U261" s="51"/>
      <c r="V261" s="51"/>
    </row>
    <row r="262" spans="1:22" ht="15.75" customHeight="1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29"/>
      <c r="P262" s="29"/>
      <c r="Q262" s="29"/>
      <c r="R262" s="51"/>
      <c r="S262" s="51"/>
      <c r="T262" s="51"/>
      <c r="U262" s="51"/>
      <c r="V262" s="51"/>
    </row>
    <row r="263" spans="1:22" ht="15.75" customHeight="1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29"/>
      <c r="P263" s="29"/>
      <c r="Q263" s="29"/>
      <c r="R263" s="51"/>
      <c r="S263" s="51"/>
      <c r="T263" s="51"/>
      <c r="U263" s="51"/>
      <c r="V263" s="51"/>
    </row>
    <row r="264" spans="1:22" ht="15.75" customHeight="1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29"/>
      <c r="P264" s="29"/>
      <c r="Q264" s="29"/>
      <c r="R264" s="51"/>
      <c r="S264" s="51"/>
      <c r="T264" s="51"/>
      <c r="U264" s="51"/>
      <c r="V264" s="51"/>
    </row>
    <row r="265" spans="1:22" ht="15.75" customHeight="1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29"/>
      <c r="P265" s="29"/>
      <c r="Q265" s="29"/>
      <c r="R265" s="51"/>
      <c r="S265" s="51"/>
      <c r="T265" s="51"/>
      <c r="U265" s="51"/>
      <c r="V265" s="51"/>
    </row>
    <row r="266" spans="1:22" ht="15.75" customHeight="1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29"/>
      <c r="P266" s="29"/>
      <c r="Q266" s="29"/>
      <c r="R266" s="51"/>
      <c r="S266" s="51"/>
      <c r="T266" s="51"/>
      <c r="U266" s="51"/>
      <c r="V266" s="51"/>
    </row>
    <row r="267" spans="1:22" ht="15.75" customHeight="1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29"/>
      <c r="P267" s="29"/>
      <c r="Q267" s="29"/>
      <c r="R267" s="51"/>
      <c r="S267" s="51"/>
      <c r="T267" s="51"/>
      <c r="U267" s="51"/>
      <c r="V267" s="51"/>
    </row>
    <row r="268" spans="1:22" ht="15.75" customHeight="1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29"/>
      <c r="P268" s="29"/>
      <c r="Q268" s="29"/>
      <c r="R268" s="51"/>
      <c r="S268" s="51"/>
      <c r="T268" s="51"/>
      <c r="U268" s="51"/>
      <c r="V268" s="51"/>
    </row>
    <row r="269" spans="1:22" ht="15.75" customHeight="1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29"/>
      <c r="P269" s="29"/>
      <c r="Q269" s="29"/>
      <c r="R269" s="51"/>
      <c r="S269" s="51"/>
      <c r="T269" s="51"/>
      <c r="U269" s="51"/>
      <c r="V269" s="51"/>
    </row>
    <row r="270" spans="1:22" ht="15.75" customHeight="1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29"/>
      <c r="P270" s="29"/>
      <c r="Q270" s="29"/>
      <c r="R270" s="51"/>
      <c r="S270" s="51"/>
      <c r="T270" s="51"/>
      <c r="U270" s="51"/>
      <c r="V270" s="51"/>
    </row>
    <row r="271" spans="1:22" ht="15.75" customHeight="1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29"/>
      <c r="P271" s="29"/>
      <c r="Q271" s="29"/>
      <c r="R271" s="51"/>
      <c r="S271" s="51"/>
      <c r="T271" s="51"/>
      <c r="U271" s="51"/>
      <c r="V271" s="51"/>
    </row>
    <row r="272" spans="1:22" ht="15.75" customHeight="1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29"/>
      <c r="P272" s="29"/>
      <c r="Q272" s="29"/>
      <c r="R272" s="51"/>
      <c r="S272" s="51"/>
      <c r="T272" s="51"/>
      <c r="U272" s="51"/>
      <c r="V272" s="51"/>
    </row>
    <row r="273" spans="1:22" ht="15.75" customHeight="1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29"/>
      <c r="P273" s="29"/>
      <c r="Q273" s="29"/>
      <c r="R273" s="51"/>
      <c r="S273" s="51"/>
      <c r="T273" s="51"/>
      <c r="U273" s="51"/>
      <c r="V273" s="51"/>
    </row>
    <row r="274" spans="1:22" ht="15.75" customHeight="1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29"/>
      <c r="P274" s="29"/>
      <c r="Q274" s="29"/>
      <c r="R274" s="51"/>
      <c r="S274" s="51"/>
      <c r="T274" s="51"/>
      <c r="U274" s="51"/>
      <c r="V274" s="51"/>
    </row>
    <row r="275" spans="1:22" ht="15.75" customHeight="1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29"/>
      <c r="P275" s="29"/>
      <c r="Q275" s="29"/>
      <c r="R275" s="51"/>
      <c r="S275" s="51"/>
      <c r="T275" s="51"/>
      <c r="U275" s="51"/>
      <c r="V275" s="51"/>
    </row>
    <row r="276" spans="1:22" ht="15.75" customHeight="1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29"/>
      <c r="P276" s="29"/>
      <c r="Q276" s="29"/>
      <c r="R276" s="51"/>
      <c r="S276" s="51"/>
      <c r="T276" s="51"/>
      <c r="U276" s="51"/>
      <c r="V276" s="51"/>
    </row>
    <row r="277" spans="1:22" ht="15.75" customHeight="1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29"/>
      <c r="P277" s="29"/>
      <c r="Q277" s="29"/>
      <c r="R277" s="51"/>
      <c r="S277" s="51"/>
      <c r="T277" s="51"/>
      <c r="U277" s="51"/>
      <c r="V277" s="51"/>
    </row>
    <row r="278" spans="1:22" ht="15.75" customHeight="1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29"/>
      <c r="P278" s="29"/>
      <c r="Q278" s="29"/>
      <c r="R278" s="51"/>
      <c r="S278" s="51"/>
      <c r="T278" s="51"/>
      <c r="U278" s="51"/>
      <c r="V278" s="51"/>
    </row>
    <row r="279" spans="1:22" ht="15.75" customHeight="1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29"/>
      <c r="P279" s="29"/>
      <c r="Q279" s="29"/>
      <c r="R279" s="51"/>
      <c r="S279" s="51"/>
      <c r="T279" s="51"/>
      <c r="U279" s="51"/>
      <c r="V279" s="51"/>
    </row>
    <row r="280" spans="1:22" ht="15.75" customHeight="1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29"/>
      <c r="P280" s="29"/>
      <c r="Q280" s="29"/>
      <c r="R280" s="51"/>
      <c r="S280" s="51"/>
      <c r="T280" s="51"/>
      <c r="U280" s="51"/>
      <c r="V280" s="51"/>
    </row>
    <row r="281" spans="1:22" ht="15.75" customHeight="1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29"/>
      <c r="P281" s="29"/>
      <c r="Q281" s="29"/>
      <c r="R281" s="51"/>
      <c r="S281" s="51"/>
      <c r="T281" s="51"/>
      <c r="U281" s="51"/>
      <c r="V281" s="51"/>
    </row>
    <row r="282" spans="1:22" ht="15.75" customHeight="1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29"/>
      <c r="P282" s="29"/>
      <c r="Q282" s="29"/>
      <c r="R282" s="51"/>
      <c r="S282" s="51"/>
      <c r="T282" s="51"/>
      <c r="U282" s="51"/>
      <c r="V282" s="51"/>
    </row>
    <row r="283" spans="1:22" ht="15.75" customHeight="1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29"/>
      <c r="P283" s="29"/>
      <c r="Q283" s="29"/>
      <c r="R283" s="51"/>
      <c r="S283" s="51"/>
      <c r="T283" s="51"/>
      <c r="U283" s="51"/>
      <c r="V283" s="51"/>
    </row>
    <row r="284" spans="1:22" ht="15.75" customHeight="1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29"/>
      <c r="P284" s="29"/>
      <c r="Q284" s="29"/>
      <c r="R284" s="51"/>
      <c r="S284" s="51"/>
      <c r="T284" s="51"/>
      <c r="U284" s="51"/>
      <c r="V284" s="51"/>
    </row>
    <row r="285" spans="1:22" ht="15.75" customHeight="1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29"/>
      <c r="P285" s="29"/>
      <c r="Q285" s="29"/>
      <c r="R285" s="51"/>
      <c r="S285" s="51"/>
      <c r="T285" s="51"/>
      <c r="U285" s="51"/>
      <c r="V285" s="51"/>
    </row>
    <row r="286" spans="1:22" ht="15.75" customHeight="1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29"/>
      <c r="P286" s="29"/>
      <c r="Q286" s="29"/>
      <c r="R286" s="51"/>
      <c r="S286" s="51"/>
      <c r="T286" s="51"/>
      <c r="U286" s="51"/>
      <c r="V286" s="51"/>
    </row>
    <row r="287" spans="1:22" ht="15.75" customHeight="1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29"/>
      <c r="P287" s="29"/>
      <c r="Q287" s="29"/>
      <c r="R287" s="51"/>
      <c r="S287" s="51"/>
      <c r="T287" s="51"/>
      <c r="U287" s="51"/>
      <c r="V287" s="51"/>
    </row>
    <row r="288" spans="1:22" ht="15.75" customHeight="1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29"/>
      <c r="P288" s="29"/>
      <c r="Q288" s="29"/>
      <c r="R288" s="51"/>
      <c r="S288" s="51"/>
      <c r="T288" s="51"/>
      <c r="U288" s="51"/>
      <c r="V288" s="51"/>
    </row>
    <row r="289" spans="1:22" ht="15.75" customHeight="1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29"/>
      <c r="P289" s="29"/>
      <c r="Q289" s="29"/>
      <c r="R289" s="51"/>
      <c r="S289" s="51"/>
      <c r="T289" s="51"/>
      <c r="U289" s="51"/>
      <c r="V289" s="51"/>
    </row>
    <row r="290" spans="1:22" ht="15.75" customHeight="1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29"/>
      <c r="P290" s="29"/>
      <c r="Q290" s="29"/>
      <c r="R290" s="51"/>
      <c r="S290" s="51"/>
      <c r="T290" s="51"/>
      <c r="U290" s="51"/>
      <c r="V290" s="51"/>
    </row>
    <row r="291" spans="1:22" ht="15.75" customHeight="1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29"/>
      <c r="P291" s="29"/>
      <c r="Q291" s="29"/>
      <c r="R291" s="51"/>
      <c r="S291" s="51"/>
      <c r="T291" s="51"/>
      <c r="U291" s="51"/>
      <c r="V291" s="51"/>
    </row>
    <row r="292" spans="1:22" ht="15.75" customHeight="1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29"/>
      <c r="P292" s="29"/>
      <c r="Q292" s="29"/>
      <c r="R292" s="51"/>
      <c r="S292" s="51"/>
      <c r="T292" s="51"/>
      <c r="U292" s="51"/>
      <c r="V292" s="51"/>
    </row>
    <row r="293" spans="1:22" ht="15.75" customHeight="1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29"/>
      <c r="P293" s="29"/>
      <c r="Q293" s="29"/>
      <c r="R293" s="51"/>
      <c r="S293" s="51"/>
      <c r="T293" s="51"/>
      <c r="U293" s="51"/>
      <c r="V293" s="51"/>
    </row>
    <row r="294" spans="1:22" ht="15.75" customHeight="1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29"/>
      <c r="P294" s="29"/>
      <c r="Q294" s="29"/>
      <c r="R294" s="51"/>
      <c r="S294" s="51"/>
      <c r="T294" s="51"/>
      <c r="U294" s="51"/>
      <c r="V294" s="51"/>
    </row>
    <row r="295" spans="1:22" ht="15.75" customHeight="1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29"/>
      <c r="P295" s="29"/>
      <c r="Q295" s="29"/>
      <c r="R295" s="51"/>
      <c r="S295" s="51"/>
      <c r="T295" s="51"/>
      <c r="U295" s="51"/>
      <c r="V295" s="51"/>
    </row>
    <row r="296" spans="1:22" ht="15.75" customHeight="1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29"/>
      <c r="P296" s="29"/>
      <c r="Q296" s="29"/>
      <c r="R296" s="51"/>
      <c r="S296" s="51"/>
      <c r="T296" s="51"/>
      <c r="U296" s="51"/>
      <c r="V296" s="51"/>
    </row>
    <row r="297" spans="1:22" ht="15.75" customHeight="1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29"/>
      <c r="P297" s="29"/>
      <c r="Q297" s="29"/>
      <c r="R297" s="51"/>
      <c r="S297" s="51"/>
      <c r="T297" s="51"/>
      <c r="U297" s="51"/>
      <c r="V297" s="51"/>
    </row>
    <row r="298" spans="1:22" ht="15.75" customHeight="1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29"/>
      <c r="P298" s="29"/>
      <c r="Q298" s="29"/>
      <c r="R298" s="51"/>
      <c r="S298" s="51"/>
      <c r="T298" s="51"/>
      <c r="U298" s="51"/>
      <c r="V298" s="51"/>
    </row>
    <row r="299" spans="1:22" ht="15.75" customHeight="1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29"/>
      <c r="P299" s="29"/>
      <c r="Q299" s="29"/>
      <c r="R299" s="51"/>
      <c r="S299" s="51"/>
      <c r="T299" s="51"/>
      <c r="U299" s="51"/>
      <c r="V299" s="51"/>
    </row>
    <row r="300" spans="1:22" ht="15.75" customHeight="1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29"/>
      <c r="P300" s="29"/>
      <c r="Q300" s="29"/>
      <c r="R300" s="51"/>
      <c r="S300" s="51"/>
      <c r="T300" s="51"/>
      <c r="U300" s="51"/>
      <c r="V300" s="51"/>
    </row>
    <row r="301" spans="1:22" ht="15.75" customHeight="1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29"/>
      <c r="P301" s="29"/>
      <c r="Q301" s="29"/>
      <c r="R301" s="51"/>
      <c r="S301" s="51"/>
      <c r="T301" s="51"/>
      <c r="U301" s="51"/>
      <c r="V301" s="51"/>
    </row>
    <row r="302" spans="1:22" ht="15.75" customHeight="1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29"/>
      <c r="P302" s="29"/>
      <c r="Q302" s="29"/>
      <c r="R302" s="51"/>
      <c r="S302" s="51"/>
      <c r="T302" s="51"/>
      <c r="U302" s="51"/>
      <c r="V302" s="51"/>
    </row>
    <row r="303" spans="1:22" ht="15.75" customHeight="1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29"/>
      <c r="P303" s="29"/>
      <c r="Q303" s="29"/>
      <c r="R303" s="51"/>
      <c r="S303" s="51"/>
      <c r="T303" s="51"/>
      <c r="U303" s="51"/>
      <c r="V303" s="51"/>
    </row>
    <row r="304" spans="1:22" ht="15.75" customHeight="1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29"/>
      <c r="P304" s="29"/>
      <c r="Q304" s="29"/>
      <c r="R304" s="51"/>
      <c r="S304" s="51"/>
      <c r="T304" s="51"/>
      <c r="U304" s="51"/>
      <c r="V304" s="51"/>
    </row>
    <row r="305" spans="1:22" ht="15.75" customHeight="1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29"/>
      <c r="P305" s="29"/>
      <c r="Q305" s="29"/>
      <c r="R305" s="51"/>
      <c r="S305" s="51"/>
      <c r="T305" s="51"/>
      <c r="U305" s="51"/>
      <c r="V305" s="51"/>
    </row>
    <row r="306" spans="1:22" ht="15.75" customHeight="1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29"/>
      <c r="P306" s="29"/>
      <c r="Q306" s="29"/>
      <c r="R306" s="51"/>
      <c r="S306" s="51"/>
      <c r="T306" s="51"/>
      <c r="U306" s="51"/>
      <c r="V306" s="51"/>
    </row>
    <row r="307" spans="1:22" ht="15.75" customHeight="1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29"/>
      <c r="P307" s="29"/>
      <c r="Q307" s="29"/>
      <c r="R307" s="51"/>
      <c r="S307" s="51"/>
      <c r="T307" s="51"/>
      <c r="U307" s="51"/>
      <c r="V307" s="51"/>
    </row>
    <row r="308" spans="1:22" ht="15.75" customHeight="1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29"/>
      <c r="P308" s="29"/>
      <c r="Q308" s="29"/>
      <c r="R308" s="51"/>
      <c r="S308" s="51"/>
      <c r="T308" s="51"/>
      <c r="U308" s="51"/>
      <c r="V308" s="51"/>
    </row>
    <row r="309" spans="1:22" ht="15.75" customHeight="1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29"/>
      <c r="P309" s="29"/>
      <c r="Q309" s="29"/>
      <c r="R309" s="51"/>
      <c r="S309" s="51"/>
      <c r="T309" s="51"/>
      <c r="U309" s="51"/>
      <c r="V309" s="51"/>
    </row>
    <row r="310" spans="1:22" ht="15.75" customHeight="1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29"/>
      <c r="P310" s="29"/>
      <c r="Q310" s="29"/>
      <c r="R310" s="51"/>
      <c r="S310" s="51"/>
      <c r="T310" s="51"/>
      <c r="U310" s="51"/>
      <c r="V310" s="51"/>
    </row>
    <row r="311" spans="1:22" ht="15.75" customHeight="1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29"/>
      <c r="P311" s="29"/>
      <c r="Q311" s="29"/>
      <c r="R311" s="51"/>
      <c r="S311" s="51"/>
      <c r="T311" s="51"/>
      <c r="U311" s="51"/>
      <c r="V311" s="51"/>
    </row>
    <row r="312" spans="1:22" ht="15.75" customHeight="1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29"/>
      <c r="P312" s="29"/>
      <c r="Q312" s="29"/>
      <c r="R312" s="51"/>
      <c r="S312" s="51"/>
      <c r="T312" s="51"/>
      <c r="U312" s="51"/>
      <c r="V312" s="51"/>
    </row>
    <row r="313" spans="1:22" ht="15.75" customHeight="1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29"/>
      <c r="P313" s="29"/>
      <c r="Q313" s="29"/>
      <c r="R313" s="51"/>
      <c r="S313" s="51"/>
      <c r="T313" s="51"/>
      <c r="U313" s="51"/>
      <c r="V313" s="51"/>
    </row>
    <row r="314" spans="1:22" ht="15.75" customHeight="1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29"/>
      <c r="P314" s="29"/>
      <c r="Q314" s="29"/>
      <c r="R314" s="51"/>
      <c r="S314" s="51"/>
      <c r="T314" s="51"/>
      <c r="U314" s="51"/>
      <c r="V314" s="51"/>
    </row>
    <row r="315" spans="1:22" ht="15.75" customHeight="1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29"/>
      <c r="P315" s="29"/>
      <c r="Q315" s="29"/>
      <c r="R315" s="51"/>
      <c r="S315" s="51"/>
      <c r="T315" s="51"/>
      <c r="U315" s="51"/>
      <c r="V315" s="51"/>
    </row>
    <row r="316" spans="1:22" ht="15.75" customHeight="1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29"/>
      <c r="P316" s="29"/>
      <c r="Q316" s="29"/>
      <c r="R316" s="51"/>
      <c r="S316" s="51"/>
      <c r="T316" s="51"/>
      <c r="U316" s="51"/>
      <c r="V316" s="51"/>
    </row>
    <row r="317" spans="1:22" ht="15.75" customHeight="1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29"/>
      <c r="P317" s="29"/>
      <c r="Q317" s="29"/>
      <c r="R317" s="51"/>
      <c r="S317" s="51"/>
      <c r="T317" s="51"/>
      <c r="U317" s="51"/>
      <c r="V317" s="51"/>
    </row>
    <row r="318" spans="1:22" ht="15.75" customHeight="1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29"/>
      <c r="P318" s="29"/>
      <c r="Q318" s="29"/>
      <c r="R318" s="51"/>
      <c r="S318" s="51"/>
      <c r="T318" s="51"/>
      <c r="U318" s="51"/>
      <c r="V318" s="51"/>
    </row>
    <row r="319" spans="1:22" ht="15.75" customHeight="1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29"/>
      <c r="P319" s="29"/>
      <c r="Q319" s="29"/>
      <c r="R319" s="51"/>
      <c r="S319" s="51"/>
      <c r="T319" s="51"/>
      <c r="U319" s="51"/>
      <c r="V319" s="51"/>
    </row>
    <row r="320" spans="1:22" ht="15.75" customHeight="1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29"/>
      <c r="P320" s="29"/>
      <c r="Q320" s="29"/>
      <c r="R320" s="51"/>
      <c r="S320" s="51"/>
      <c r="T320" s="51"/>
      <c r="U320" s="51"/>
      <c r="V320" s="51"/>
    </row>
    <row r="321" spans="1:22" ht="15.75" customHeight="1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29"/>
      <c r="P321" s="29"/>
      <c r="Q321" s="29"/>
      <c r="R321" s="51"/>
      <c r="S321" s="51"/>
      <c r="T321" s="51"/>
      <c r="U321" s="51"/>
      <c r="V321" s="51"/>
    </row>
    <row r="322" spans="1:22" ht="15.75" customHeight="1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29"/>
      <c r="P322" s="29"/>
      <c r="Q322" s="29"/>
      <c r="R322" s="51"/>
      <c r="S322" s="51"/>
      <c r="T322" s="51"/>
      <c r="U322" s="51"/>
      <c r="V322" s="51"/>
    </row>
    <row r="323" spans="1:22" ht="15.75" customHeight="1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29"/>
      <c r="P323" s="29"/>
      <c r="Q323" s="29"/>
      <c r="R323" s="51"/>
      <c r="S323" s="51"/>
      <c r="T323" s="51"/>
      <c r="U323" s="51"/>
      <c r="V323" s="51"/>
    </row>
    <row r="324" spans="1:22" ht="15.75" customHeight="1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29"/>
      <c r="P324" s="29"/>
      <c r="Q324" s="29"/>
      <c r="R324" s="51"/>
      <c r="S324" s="51"/>
      <c r="T324" s="51"/>
      <c r="U324" s="51"/>
      <c r="V324" s="51"/>
    </row>
    <row r="325" spans="1:22" ht="15.75" customHeight="1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29"/>
      <c r="P325" s="29"/>
      <c r="Q325" s="29"/>
      <c r="R325" s="51"/>
      <c r="S325" s="51"/>
      <c r="T325" s="51"/>
      <c r="U325" s="51"/>
      <c r="V325" s="51"/>
    </row>
    <row r="326" spans="1:22" ht="15.75" customHeight="1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29"/>
      <c r="P326" s="29"/>
      <c r="Q326" s="29"/>
      <c r="R326" s="51"/>
      <c r="S326" s="51"/>
      <c r="T326" s="51"/>
      <c r="U326" s="51"/>
      <c r="V326" s="51"/>
    </row>
    <row r="327" spans="1:22" ht="15.75" customHeight="1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29"/>
      <c r="P327" s="29"/>
      <c r="Q327" s="29"/>
      <c r="R327" s="51"/>
      <c r="S327" s="51"/>
      <c r="T327" s="51"/>
      <c r="U327" s="51"/>
      <c r="V327" s="51"/>
    </row>
    <row r="328" spans="1:22" ht="15.75" customHeight="1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29"/>
      <c r="P328" s="29"/>
      <c r="Q328" s="29"/>
      <c r="R328" s="51"/>
      <c r="S328" s="51"/>
      <c r="T328" s="51"/>
      <c r="U328" s="51"/>
      <c r="V328" s="51"/>
    </row>
    <row r="329" spans="1:22" ht="15.75" customHeight="1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29"/>
      <c r="P329" s="29"/>
      <c r="Q329" s="29"/>
      <c r="R329" s="51"/>
      <c r="S329" s="51"/>
      <c r="T329" s="51"/>
      <c r="U329" s="51"/>
      <c r="V329" s="51"/>
    </row>
    <row r="330" spans="1:22" ht="15.75" customHeight="1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29"/>
      <c r="P330" s="29"/>
      <c r="Q330" s="29"/>
      <c r="R330" s="51"/>
      <c r="S330" s="51"/>
      <c r="T330" s="51"/>
      <c r="U330" s="51"/>
      <c r="V330" s="51"/>
    </row>
    <row r="331" spans="1:22" ht="15.75" customHeight="1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29"/>
      <c r="P331" s="29"/>
      <c r="Q331" s="29"/>
      <c r="R331" s="51"/>
      <c r="S331" s="51"/>
      <c r="T331" s="51"/>
      <c r="U331" s="51"/>
      <c r="V331" s="51"/>
    </row>
    <row r="332" spans="1:22" ht="15.75" customHeight="1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29"/>
      <c r="P332" s="29"/>
      <c r="Q332" s="29"/>
      <c r="R332" s="51"/>
      <c r="S332" s="51"/>
      <c r="T332" s="51"/>
      <c r="U332" s="51"/>
      <c r="V332" s="51"/>
    </row>
    <row r="333" spans="1:22" ht="15.75" customHeight="1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29"/>
      <c r="P333" s="29"/>
      <c r="Q333" s="29"/>
      <c r="R333" s="51"/>
      <c r="S333" s="51"/>
      <c r="T333" s="51"/>
      <c r="U333" s="51"/>
      <c r="V333" s="51"/>
    </row>
    <row r="334" spans="1:22" ht="15.75" customHeight="1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29"/>
      <c r="P334" s="29"/>
      <c r="Q334" s="29"/>
      <c r="R334" s="51"/>
      <c r="S334" s="51"/>
      <c r="T334" s="51"/>
      <c r="U334" s="51"/>
      <c r="V334" s="51"/>
    </row>
    <row r="335" spans="1:22" ht="15.75" customHeight="1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29"/>
      <c r="P335" s="29"/>
      <c r="Q335" s="29"/>
      <c r="R335" s="51"/>
      <c r="S335" s="51"/>
      <c r="T335" s="51"/>
      <c r="U335" s="51"/>
      <c r="V335" s="51"/>
    </row>
    <row r="336" spans="1:22" ht="15.75" customHeight="1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29"/>
      <c r="P336" s="29"/>
      <c r="Q336" s="29"/>
      <c r="R336" s="51"/>
      <c r="S336" s="51"/>
      <c r="T336" s="51"/>
      <c r="U336" s="51"/>
      <c r="V336" s="51"/>
    </row>
    <row r="337" spans="1:22" ht="15.75" customHeight="1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29"/>
      <c r="P337" s="29"/>
      <c r="Q337" s="29"/>
      <c r="R337" s="51"/>
      <c r="S337" s="51"/>
      <c r="T337" s="51"/>
      <c r="U337" s="51"/>
      <c r="V337" s="51"/>
    </row>
    <row r="338" spans="1:22" ht="15.75" customHeight="1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29"/>
      <c r="P338" s="29"/>
      <c r="Q338" s="29"/>
      <c r="R338" s="51"/>
      <c r="S338" s="51"/>
      <c r="T338" s="51"/>
      <c r="U338" s="51"/>
      <c r="V338" s="51"/>
    </row>
    <row r="339" spans="1:22" ht="15.75" customHeight="1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29"/>
      <c r="P339" s="29"/>
      <c r="Q339" s="29"/>
      <c r="R339" s="51"/>
      <c r="S339" s="51"/>
      <c r="T339" s="51"/>
      <c r="U339" s="51"/>
      <c r="V339" s="51"/>
    </row>
    <row r="340" spans="1:22" ht="15.75" customHeight="1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29"/>
      <c r="P340" s="29"/>
      <c r="Q340" s="29"/>
      <c r="R340" s="51"/>
      <c r="S340" s="51"/>
      <c r="T340" s="51"/>
      <c r="U340" s="51"/>
      <c r="V340" s="51"/>
    </row>
    <row r="341" spans="1:22" ht="15.75" customHeight="1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29"/>
      <c r="P341" s="29"/>
      <c r="Q341" s="29"/>
      <c r="R341" s="51"/>
      <c r="S341" s="51"/>
      <c r="T341" s="51"/>
      <c r="U341" s="51"/>
      <c r="V341" s="51"/>
    </row>
    <row r="342" spans="1:22" ht="15.75" customHeight="1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29"/>
      <c r="P342" s="29"/>
      <c r="Q342" s="29"/>
      <c r="R342" s="51"/>
      <c r="S342" s="51"/>
      <c r="T342" s="51"/>
      <c r="U342" s="51"/>
      <c r="V342" s="51"/>
    </row>
    <row r="343" spans="1:22" ht="15.75" customHeight="1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29"/>
      <c r="P343" s="29"/>
      <c r="Q343" s="29"/>
      <c r="R343" s="51"/>
      <c r="S343" s="51"/>
      <c r="T343" s="51"/>
      <c r="U343" s="51"/>
      <c r="V343" s="51"/>
    </row>
    <row r="344" spans="1:22" ht="15.75" customHeight="1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29"/>
      <c r="P344" s="29"/>
      <c r="Q344" s="29"/>
      <c r="R344" s="51"/>
      <c r="S344" s="51"/>
      <c r="T344" s="51"/>
      <c r="U344" s="51"/>
      <c r="V344" s="51"/>
    </row>
    <row r="345" spans="1:22" ht="15.75" customHeight="1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29"/>
      <c r="P345" s="29"/>
      <c r="Q345" s="29"/>
      <c r="R345" s="51"/>
      <c r="S345" s="51"/>
      <c r="T345" s="51"/>
      <c r="U345" s="51"/>
      <c r="V345" s="51"/>
    </row>
    <row r="346" spans="1:22" ht="15.75" customHeight="1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29"/>
      <c r="P346" s="29"/>
      <c r="Q346" s="29"/>
      <c r="R346" s="51"/>
      <c r="S346" s="51"/>
      <c r="T346" s="51"/>
      <c r="U346" s="51"/>
      <c r="V346" s="51"/>
    </row>
    <row r="347" spans="1:22" ht="15.75" customHeight="1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29"/>
      <c r="P347" s="29"/>
      <c r="Q347" s="29"/>
      <c r="R347" s="51"/>
      <c r="S347" s="51"/>
      <c r="T347" s="51"/>
      <c r="U347" s="51"/>
      <c r="V347" s="51"/>
    </row>
    <row r="348" spans="1:22" ht="15.75" customHeight="1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29"/>
      <c r="P348" s="29"/>
      <c r="Q348" s="29"/>
      <c r="R348" s="51"/>
      <c r="S348" s="51"/>
      <c r="T348" s="51"/>
      <c r="U348" s="51"/>
      <c r="V348" s="51"/>
    </row>
    <row r="349" spans="1:22" ht="15.75" customHeight="1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29"/>
      <c r="P349" s="29"/>
      <c r="Q349" s="29"/>
      <c r="R349" s="51"/>
      <c r="S349" s="51"/>
      <c r="T349" s="51"/>
      <c r="U349" s="51"/>
      <c r="V349" s="51"/>
    </row>
    <row r="350" spans="1:22" ht="15.75" customHeight="1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29"/>
      <c r="P350" s="29"/>
      <c r="Q350" s="29"/>
      <c r="R350" s="51"/>
      <c r="S350" s="51"/>
      <c r="T350" s="51"/>
      <c r="U350" s="51"/>
      <c r="V350" s="51"/>
    </row>
    <row r="351" spans="1:22" ht="15.75" customHeight="1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29"/>
      <c r="P351" s="29"/>
      <c r="Q351" s="29"/>
      <c r="R351" s="51"/>
      <c r="S351" s="51"/>
      <c r="T351" s="51"/>
      <c r="U351" s="51"/>
      <c r="V351" s="51"/>
    </row>
    <row r="352" spans="1:22" ht="15.75" customHeight="1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29"/>
      <c r="P352" s="29"/>
      <c r="Q352" s="29"/>
      <c r="R352" s="51"/>
      <c r="S352" s="51"/>
      <c r="T352" s="51"/>
      <c r="U352" s="51"/>
      <c r="V352" s="51"/>
    </row>
    <row r="353" spans="1:22" ht="15.75" customHeight="1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29"/>
      <c r="P353" s="29"/>
      <c r="Q353" s="29"/>
      <c r="R353" s="51"/>
      <c r="S353" s="51"/>
      <c r="T353" s="51"/>
      <c r="U353" s="51"/>
      <c r="V353" s="51"/>
    </row>
    <row r="354" spans="1:22" ht="15.75" customHeight="1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29"/>
      <c r="P354" s="29"/>
      <c r="Q354" s="29"/>
      <c r="R354" s="51"/>
      <c r="S354" s="51"/>
      <c r="T354" s="51"/>
      <c r="U354" s="51"/>
      <c r="V354" s="51"/>
    </row>
    <row r="355" spans="1:22" ht="15.75" customHeight="1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29"/>
      <c r="P355" s="29"/>
      <c r="Q355" s="29"/>
      <c r="R355" s="51"/>
      <c r="S355" s="51"/>
      <c r="T355" s="51"/>
      <c r="U355" s="51"/>
      <c r="V355" s="51"/>
    </row>
    <row r="356" spans="1:22" ht="15.75" customHeight="1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29"/>
      <c r="P356" s="29"/>
      <c r="Q356" s="29"/>
      <c r="R356" s="51"/>
      <c r="S356" s="51"/>
      <c r="T356" s="51"/>
      <c r="U356" s="51"/>
      <c r="V356" s="51"/>
    </row>
    <row r="357" spans="1:22" ht="15.75" customHeight="1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29"/>
      <c r="P357" s="29"/>
      <c r="Q357" s="29"/>
      <c r="R357" s="51"/>
      <c r="S357" s="51"/>
      <c r="T357" s="51"/>
      <c r="U357" s="51"/>
      <c r="V357" s="51"/>
    </row>
    <row r="358" spans="1:22" ht="15.75" customHeight="1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29"/>
      <c r="P358" s="29"/>
      <c r="Q358" s="29"/>
      <c r="R358" s="51"/>
      <c r="S358" s="51"/>
      <c r="T358" s="51"/>
      <c r="U358" s="51"/>
      <c r="V358" s="51"/>
    </row>
    <row r="359" spans="1:22" ht="15.75" customHeight="1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29"/>
      <c r="P359" s="29"/>
      <c r="Q359" s="29"/>
      <c r="R359" s="51"/>
      <c r="S359" s="51"/>
      <c r="T359" s="51"/>
      <c r="U359" s="51"/>
      <c r="V359" s="51"/>
    </row>
    <row r="360" spans="1:22" ht="15.75" customHeight="1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29"/>
      <c r="P360" s="29"/>
      <c r="Q360" s="29"/>
      <c r="R360" s="51"/>
      <c r="S360" s="51"/>
      <c r="T360" s="51"/>
      <c r="U360" s="51"/>
      <c r="V360" s="51"/>
    </row>
    <row r="361" spans="1:22" ht="15.75" customHeight="1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29"/>
      <c r="P361" s="29"/>
      <c r="Q361" s="29"/>
      <c r="R361" s="51"/>
      <c r="S361" s="51"/>
      <c r="T361" s="51"/>
      <c r="U361" s="51"/>
      <c r="V361" s="51"/>
    </row>
    <row r="362" spans="1:22" ht="15.75" customHeight="1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29"/>
      <c r="P362" s="29"/>
      <c r="Q362" s="29"/>
      <c r="R362" s="51"/>
      <c r="S362" s="51"/>
      <c r="T362" s="51"/>
      <c r="U362" s="51"/>
      <c r="V362" s="51"/>
    </row>
    <row r="363" spans="1:22" ht="15.75" customHeight="1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29"/>
      <c r="P363" s="29"/>
      <c r="Q363" s="29"/>
      <c r="R363" s="51"/>
      <c r="S363" s="51"/>
      <c r="T363" s="51"/>
      <c r="U363" s="51"/>
      <c r="V363" s="51"/>
    </row>
    <row r="364" spans="1:22" ht="15.75" customHeight="1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29"/>
      <c r="P364" s="29"/>
      <c r="Q364" s="29"/>
      <c r="R364" s="51"/>
      <c r="S364" s="51"/>
      <c r="T364" s="51"/>
      <c r="U364" s="51"/>
      <c r="V364" s="51"/>
    </row>
    <row r="365" spans="1:22" ht="15.75" customHeight="1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29"/>
      <c r="P365" s="29"/>
      <c r="Q365" s="29"/>
      <c r="R365" s="51"/>
      <c r="S365" s="51"/>
      <c r="T365" s="51"/>
      <c r="U365" s="51"/>
      <c r="V365" s="51"/>
    </row>
    <row r="366" spans="1:22" ht="15.75" customHeight="1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29"/>
      <c r="P366" s="29"/>
      <c r="Q366" s="29"/>
      <c r="R366" s="51"/>
      <c r="S366" s="51"/>
      <c r="T366" s="51"/>
      <c r="U366" s="51"/>
      <c r="V366" s="51"/>
    </row>
    <row r="367" spans="1:22" ht="15.75" customHeight="1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29"/>
      <c r="P367" s="29"/>
      <c r="Q367" s="29"/>
      <c r="R367" s="51"/>
      <c r="S367" s="51"/>
      <c r="T367" s="51"/>
      <c r="U367" s="51"/>
      <c r="V367" s="51"/>
    </row>
    <row r="368" spans="1:22" ht="15.75" customHeight="1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29"/>
      <c r="P368" s="29"/>
      <c r="Q368" s="29"/>
      <c r="R368" s="51"/>
      <c r="S368" s="51"/>
      <c r="T368" s="51"/>
      <c r="U368" s="51"/>
      <c r="V368" s="51"/>
    </row>
    <row r="369" spans="1:22" ht="15.75" customHeight="1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29"/>
      <c r="P369" s="29"/>
      <c r="Q369" s="29"/>
      <c r="R369" s="51"/>
      <c r="S369" s="51"/>
      <c r="T369" s="51"/>
      <c r="U369" s="51"/>
      <c r="V369" s="51"/>
    </row>
    <row r="370" spans="1:22" ht="15.75" customHeight="1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29"/>
      <c r="P370" s="29"/>
      <c r="Q370" s="29"/>
      <c r="R370" s="51"/>
      <c r="S370" s="51"/>
      <c r="T370" s="51"/>
      <c r="U370" s="51"/>
      <c r="V370" s="51"/>
    </row>
    <row r="371" spans="1:22" ht="15.75" customHeight="1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29"/>
      <c r="P371" s="29"/>
      <c r="Q371" s="29"/>
      <c r="R371" s="51"/>
      <c r="S371" s="51"/>
      <c r="T371" s="51"/>
      <c r="U371" s="51"/>
      <c r="V371" s="51"/>
    </row>
    <row r="372" spans="1:22" ht="15.75" customHeight="1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29"/>
      <c r="P372" s="29"/>
      <c r="Q372" s="29"/>
      <c r="R372" s="51"/>
      <c r="S372" s="51"/>
      <c r="T372" s="51"/>
      <c r="U372" s="51"/>
      <c r="V372" s="51"/>
    </row>
    <row r="373" spans="1:22" ht="15.75" customHeight="1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29"/>
      <c r="P373" s="29"/>
      <c r="Q373" s="29"/>
      <c r="R373" s="51"/>
      <c r="S373" s="51"/>
      <c r="T373" s="51"/>
      <c r="U373" s="51"/>
      <c r="V373" s="51"/>
    </row>
    <row r="374" spans="1:22" ht="15.75" customHeight="1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29"/>
      <c r="P374" s="29"/>
      <c r="Q374" s="29"/>
      <c r="R374" s="51"/>
      <c r="S374" s="51"/>
      <c r="T374" s="51"/>
      <c r="U374" s="51"/>
      <c r="V374" s="51"/>
    </row>
    <row r="375" spans="1:22" ht="15.75" customHeight="1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29"/>
      <c r="P375" s="29"/>
      <c r="Q375" s="29"/>
      <c r="R375" s="51"/>
      <c r="S375" s="51"/>
      <c r="T375" s="51"/>
      <c r="U375" s="51"/>
      <c r="V375" s="51"/>
    </row>
    <row r="376" spans="1:22" ht="15.75" customHeight="1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29"/>
      <c r="P376" s="29"/>
      <c r="Q376" s="29"/>
      <c r="R376" s="51"/>
      <c r="S376" s="51"/>
      <c r="T376" s="51"/>
      <c r="U376" s="51"/>
      <c r="V376" s="51"/>
    </row>
    <row r="377" spans="1:22" ht="15.75" customHeight="1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29"/>
      <c r="P377" s="29"/>
      <c r="Q377" s="29"/>
      <c r="R377" s="51"/>
      <c r="S377" s="51"/>
      <c r="T377" s="51"/>
      <c r="U377" s="51"/>
      <c r="V377" s="51"/>
    </row>
    <row r="378" spans="1:22" ht="15.75" customHeight="1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29"/>
      <c r="P378" s="29"/>
      <c r="Q378" s="29"/>
      <c r="R378" s="51"/>
      <c r="S378" s="51"/>
      <c r="T378" s="51"/>
      <c r="U378" s="51"/>
      <c r="V378" s="51"/>
    </row>
    <row r="379" spans="1:22" ht="15.75" customHeight="1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29"/>
      <c r="P379" s="29"/>
      <c r="Q379" s="29"/>
      <c r="R379" s="51"/>
      <c r="S379" s="51"/>
      <c r="T379" s="51"/>
      <c r="U379" s="51"/>
      <c r="V379" s="51"/>
    </row>
    <row r="380" spans="1:22" ht="15.75" customHeight="1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29"/>
      <c r="P380" s="29"/>
      <c r="Q380" s="29"/>
      <c r="R380" s="51"/>
      <c r="S380" s="51"/>
      <c r="T380" s="51"/>
      <c r="U380" s="51"/>
      <c r="V380" s="51"/>
    </row>
    <row r="381" spans="1:22" ht="15.75" customHeight="1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29"/>
      <c r="P381" s="29"/>
      <c r="Q381" s="29"/>
      <c r="R381" s="51"/>
      <c r="S381" s="51"/>
      <c r="T381" s="51"/>
      <c r="U381" s="51"/>
      <c r="V381" s="51"/>
    </row>
    <row r="382" spans="1:22" ht="15.75" customHeight="1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29"/>
      <c r="P382" s="29"/>
      <c r="Q382" s="29"/>
      <c r="R382" s="51"/>
      <c r="S382" s="51"/>
      <c r="T382" s="51"/>
      <c r="U382" s="51"/>
      <c r="V382" s="51"/>
    </row>
    <row r="383" spans="1:22" ht="15.75" customHeight="1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29"/>
      <c r="P383" s="29"/>
      <c r="Q383" s="29"/>
      <c r="R383" s="51"/>
      <c r="S383" s="51"/>
      <c r="T383" s="51"/>
      <c r="U383" s="51"/>
      <c r="V383" s="51"/>
    </row>
    <row r="384" spans="1:22" ht="15.75" customHeight="1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29"/>
      <c r="P384" s="29"/>
      <c r="Q384" s="29"/>
      <c r="R384" s="51"/>
      <c r="S384" s="51"/>
      <c r="T384" s="51"/>
      <c r="U384" s="51"/>
      <c r="V384" s="51"/>
    </row>
    <row r="385" spans="1:22" ht="15.75" customHeight="1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29"/>
      <c r="P385" s="29"/>
      <c r="Q385" s="29"/>
      <c r="R385" s="51"/>
      <c r="S385" s="51"/>
      <c r="T385" s="51"/>
      <c r="U385" s="51"/>
      <c r="V385" s="51"/>
    </row>
    <row r="386" spans="1:22" ht="15.75" customHeight="1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29"/>
      <c r="P386" s="29"/>
      <c r="Q386" s="29"/>
      <c r="R386" s="51"/>
      <c r="S386" s="51"/>
      <c r="T386" s="51"/>
      <c r="U386" s="51"/>
      <c r="V386" s="51"/>
    </row>
    <row r="387" spans="1:22" ht="15.75" customHeight="1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29"/>
      <c r="P387" s="29"/>
      <c r="Q387" s="29"/>
      <c r="R387" s="51"/>
      <c r="S387" s="51"/>
      <c r="T387" s="51"/>
      <c r="U387" s="51"/>
      <c r="V387" s="51"/>
    </row>
    <row r="388" spans="1:22" ht="15.75" customHeight="1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29"/>
      <c r="P388" s="29"/>
      <c r="Q388" s="29"/>
      <c r="R388" s="51"/>
      <c r="S388" s="51"/>
      <c r="T388" s="51"/>
      <c r="U388" s="51"/>
      <c r="V388" s="51"/>
    </row>
    <row r="389" spans="1:22" ht="15.75" customHeight="1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29"/>
      <c r="P389" s="29"/>
      <c r="Q389" s="29"/>
      <c r="R389" s="51"/>
      <c r="S389" s="51"/>
      <c r="T389" s="51"/>
      <c r="U389" s="51"/>
      <c r="V389" s="51"/>
    </row>
    <row r="390" spans="1:22" ht="15.75" customHeight="1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29"/>
      <c r="P390" s="29"/>
      <c r="Q390" s="29"/>
      <c r="R390" s="51"/>
      <c r="S390" s="51"/>
      <c r="T390" s="51"/>
      <c r="U390" s="51"/>
      <c r="V390" s="51"/>
    </row>
    <row r="391" spans="1:22" ht="15.75" customHeight="1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29"/>
      <c r="P391" s="29"/>
      <c r="Q391" s="29"/>
      <c r="R391" s="51"/>
      <c r="S391" s="51"/>
      <c r="T391" s="51"/>
      <c r="U391" s="51"/>
      <c r="V391" s="51"/>
    </row>
    <row r="392" spans="1:22" ht="15.75" customHeight="1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29"/>
      <c r="P392" s="29"/>
      <c r="Q392" s="29"/>
      <c r="R392" s="51"/>
      <c r="S392" s="51"/>
      <c r="T392" s="51"/>
      <c r="U392" s="51"/>
      <c r="V392" s="51"/>
    </row>
    <row r="393" spans="1:22" ht="15.75" customHeight="1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29"/>
      <c r="P393" s="29"/>
      <c r="Q393" s="29"/>
      <c r="R393" s="51"/>
      <c r="S393" s="51"/>
      <c r="T393" s="51"/>
      <c r="U393" s="51"/>
      <c r="V393" s="51"/>
    </row>
    <row r="394" spans="1:22" ht="15.75" customHeight="1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29"/>
      <c r="P394" s="29"/>
      <c r="Q394" s="29"/>
      <c r="R394" s="51"/>
      <c r="S394" s="51"/>
      <c r="T394" s="51"/>
      <c r="U394" s="51"/>
      <c r="V394" s="51"/>
    </row>
    <row r="395" spans="1:22" ht="15.75" customHeight="1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29"/>
      <c r="P395" s="29"/>
      <c r="Q395" s="29"/>
      <c r="R395" s="51"/>
      <c r="S395" s="51"/>
      <c r="T395" s="51"/>
      <c r="U395" s="51"/>
      <c r="V395" s="51"/>
    </row>
    <row r="396" spans="1:22" ht="15.75" customHeight="1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29"/>
      <c r="P396" s="29"/>
      <c r="Q396" s="29"/>
      <c r="R396" s="51"/>
      <c r="S396" s="51"/>
      <c r="T396" s="51"/>
      <c r="U396" s="51"/>
      <c r="V396" s="51"/>
    </row>
    <row r="397" spans="1:22" ht="15.75" customHeight="1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29"/>
      <c r="P397" s="29"/>
      <c r="Q397" s="29"/>
      <c r="R397" s="51"/>
      <c r="S397" s="51"/>
      <c r="T397" s="51"/>
      <c r="U397" s="51"/>
      <c r="V397" s="51"/>
    </row>
    <row r="398" spans="1:22" ht="15.75" customHeight="1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29"/>
      <c r="P398" s="29"/>
      <c r="Q398" s="29"/>
      <c r="R398" s="51"/>
      <c r="S398" s="51"/>
      <c r="T398" s="51"/>
      <c r="U398" s="51"/>
      <c r="V398" s="51"/>
    </row>
    <row r="399" spans="1:22" ht="15.75" customHeight="1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29"/>
      <c r="P399" s="29"/>
      <c r="Q399" s="29"/>
      <c r="R399" s="51"/>
      <c r="S399" s="51"/>
      <c r="T399" s="51"/>
      <c r="U399" s="51"/>
      <c r="V399" s="51"/>
    </row>
    <row r="400" spans="1:22" ht="15.75" customHeight="1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29"/>
      <c r="P400" s="29"/>
      <c r="Q400" s="29"/>
      <c r="R400" s="51"/>
      <c r="S400" s="51"/>
      <c r="T400" s="51"/>
      <c r="U400" s="51"/>
      <c r="V400" s="51"/>
    </row>
    <row r="401" spans="1:22" ht="15.75" customHeight="1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29"/>
      <c r="P401" s="29"/>
      <c r="Q401" s="29"/>
      <c r="R401" s="51"/>
      <c r="S401" s="51"/>
      <c r="T401" s="51"/>
      <c r="U401" s="51"/>
      <c r="V401" s="51"/>
    </row>
    <row r="402" spans="1:22" ht="15.75" customHeight="1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29"/>
      <c r="P402" s="29"/>
      <c r="Q402" s="29"/>
      <c r="R402" s="51"/>
      <c r="S402" s="51"/>
      <c r="T402" s="51"/>
      <c r="U402" s="51"/>
      <c r="V402" s="51"/>
    </row>
    <row r="403" spans="1:22" ht="15.75" customHeight="1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29"/>
      <c r="P403" s="29"/>
      <c r="Q403" s="29"/>
      <c r="R403" s="51"/>
      <c r="S403" s="51"/>
      <c r="T403" s="51"/>
      <c r="U403" s="51"/>
      <c r="V403" s="51"/>
    </row>
    <row r="404" spans="1:22" ht="15.75" customHeight="1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29"/>
      <c r="P404" s="29"/>
      <c r="Q404" s="29"/>
      <c r="R404" s="51"/>
      <c r="S404" s="51"/>
      <c r="T404" s="51"/>
      <c r="U404" s="51"/>
      <c r="V404" s="51"/>
    </row>
    <row r="405" spans="1:22" ht="15.75" customHeight="1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29"/>
      <c r="P405" s="29"/>
      <c r="Q405" s="29"/>
      <c r="R405" s="51"/>
      <c r="S405" s="51"/>
      <c r="T405" s="51"/>
      <c r="U405" s="51"/>
      <c r="V405" s="51"/>
    </row>
    <row r="406" spans="1:22" ht="15.75" customHeight="1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29"/>
      <c r="P406" s="29"/>
      <c r="Q406" s="29"/>
      <c r="R406" s="51"/>
      <c r="S406" s="51"/>
      <c r="T406" s="51"/>
      <c r="U406" s="51"/>
      <c r="V406" s="51"/>
    </row>
    <row r="407" spans="1:22" ht="15.75" customHeight="1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29"/>
      <c r="P407" s="29"/>
      <c r="Q407" s="29"/>
      <c r="R407" s="51"/>
      <c r="S407" s="51"/>
      <c r="T407" s="51"/>
      <c r="U407" s="51"/>
      <c r="V407" s="51"/>
    </row>
    <row r="408" spans="1:22" ht="15.75" customHeight="1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29"/>
      <c r="P408" s="29"/>
      <c r="Q408" s="29"/>
      <c r="R408" s="51"/>
      <c r="S408" s="51"/>
      <c r="T408" s="51"/>
      <c r="U408" s="51"/>
      <c r="V408" s="51"/>
    </row>
    <row r="409" spans="1:22" ht="15.75" customHeight="1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29"/>
      <c r="P409" s="29"/>
      <c r="Q409" s="29"/>
      <c r="R409" s="51"/>
      <c r="S409" s="51"/>
      <c r="T409" s="51"/>
      <c r="U409" s="51"/>
      <c r="V409" s="51"/>
    </row>
    <row r="410" spans="1:22" ht="15.75" customHeight="1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29"/>
      <c r="P410" s="29"/>
      <c r="Q410" s="29"/>
      <c r="R410" s="51"/>
      <c r="S410" s="51"/>
      <c r="T410" s="51"/>
      <c r="U410" s="51"/>
      <c r="V410" s="51"/>
    </row>
    <row r="411" spans="1:22" ht="15.75" customHeight="1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29"/>
      <c r="P411" s="29"/>
      <c r="Q411" s="29"/>
      <c r="R411" s="51"/>
      <c r="S411" s="51"/>
      <c r="T411" s="51"/>
      <c r="U411" s="51"/>
      <c r="V411" s="51"/>
    </row>
    <row r="412" spans="1:22" ht="15.75" customHeight="1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29"/>
      <c r="P412" s="29"/>
      <c r="Q412" s="29"/>
      <c r="R412" s="51"/>
      <c r="S412" s="51"/>
      <c r="T412" s="51"/>
      <c r="U412" s="51"/>
      <c r="V412" s="51"/>
    </row>
    <row r="413" spans="1:22" ht="15.75" customHeight="1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29"/>
      <c r="P413" s="29"/>
      <c r="Q413" s="29"/>
      <c r="R413" s="51"/>
      <c r="S413" s="51"/>
      <c r="T413" s="51"/>
      <c r="U413" s="51"/>
      <c r="V413" s="51"/>
    </row>
    <row r="414" spans="1:22" ht="15.75" customHeight="1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29"/>
      <c r="P414" s="29"/>
      <c r="Q414" s="29"/>
      <c r="R414" s="51"/>
      <c r="S414" s="51"/>
      <c r="T414" s="51"/>
      <c r="U414" s="51"/>
      <c r="V414" s="51"/>
    </row>
    <row r="415" spans="1:22" ht="15.75" customHeight="1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29"/>
      <c r="P415" s="29"/>
      <c r="Q415" s="29"/>
      <c r="R415" s="51"/>
      <c r="S415" s="51"/>
      <c r="T415" s="51"/>
      <c r="U415" s="51"/>
      <c r="V415" s="51"/>
    </row>
    <row r="416" spans="1:22" ht="15.75" customHeight="1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29"/>
      <c r="P416" s="29"/>
      <c r="Q416" s="29"/>
      <c r="R416" s="51"/>
      <c r="S416" s="51"/>
      <c r="T416" s="51"/>
      <c r="U416" s="51"/>
      <c r="V416" s="51"/>
    </row>
    <row r="417" spans="1:22" ht="15.75" customHeight="1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29"/>
      <c r="P417" s="29"/>
      <c r="Q417" s="29"/>
      <c r="R417" s="51"/>
      <c r="S417" s="51"/>
      <c r="T417" s="51"/>
      <c r="U417" s="51"/>
      <c r="V417" s="51"/>
    </row>
    <row r="418" spans="1:22" ht="15.75" customHeight="1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29"/>
      <c r="P418" s="29"/>
      <c r="Q418" s="29"/>
      <c r="R418" s="51"/>
      <c r="S418" s="51"/>
      <c r="T418" s="51"/>
      <c r="U418" s="51"/>
      <c r="V418" s="51"/>
    </row>
    <row r="419" spans="1:22" ht="15.75" customHeight="1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29"/>
      <c r="P419" s="29"/>
      <c r="Q419" s="29"/>
      <c r="R419" s="51"/>
      <c r="S419" s="51"/>
      <c r="T419" s="51"/>
      <c r="U419" s="51"/>
      <c r="V419" s="51"/>
    </row>
    <row r="420" spans="1:22" ht="15.75" customHeight="1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29"/>
      <c r="P420" s="29"/>
      <c r="Q420" s="29"/>
      <c r="R420" s="51"/>
      <c r="S420" s="51"/>
      <c r="T420" s="51"/>
      <c r="U420" s="51"/>
      <c r="V420" s="51"/>
    </row>
    <row r="421" spans="1:22" ht="15.75" customHeight="1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29"/>
      <c r="P421" s="29"/>
      <c r="Q421" s="29"/>
      <c r="R421" s="51"/>
      <c r="S421" s="51"/>
      <c r="T421" s="51"/>
      <c r="U421" s="51"/>
      <c r="V421" s="51"/>
    </row>
    <row r="422" spans="1:22" ht="15.75" customHeight="1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29"/>
      <c r="P422" s="29"/>
      <c r="Q422" s="29"/>
      <c r="R422" s="51"/>
      <c r="S422" s="51"/>
      <c r="T422" s="51"/>
      <c r="U422" s="51"/>
      <c r="V422" s="51"/>
    </row>
    <row r="423" spans="1:22" ht="15.75" customHeight="1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29"/>
      <c r="P423" s="29"/>
      <c r="Q423" s="29"/>
      <c r="R423" s="51"/>
      <c r="S423" s="51"/>
      <c r="T423" s="51"/>
      <c r="U423" s="51"/>
      <c r="V423" s="51"/>
    </row>
    <row r="424" spans="1:22" ht="15.75" customHeight="1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29"/>
      <c r="P424" s="29"/>
      <c r="Q424" s="29"/>
      <c r="R424" s="51"/>
      <c r="S424" s="51"/>
      <c r="T424" s="51"/>
      <c r="U424" s="51"/>
      <c r="V424" s="51"/>
    </row>
    <row r="425" spans="1:22" ht="15.75" customHeight="1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29"/>
      <c r="P425" s="29"/>
      <c r="Q425" s="29"/>
      <c r="R425" s="51"/>
      <c r="S425" s="51"/>
      <c r="T425" s="51"/>
      <c r="U425" s="51"/>
      <c r="V425" s="51"/>
    </row>
    <row r="426" spans="1:22" ht="15.75" customHeight="1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29"/>
      <c r="P426" s="29"/>
      <c r="Q426" s="29"/>
      <c r="R426" s="51"/>
      <c r="S426" s="51"/>
      <c r="T426" s="51"/>
      <c r="U426" s="51"/>
      <c r="V426" s="51"/>
    </row>
    <row r="427" spans="1:22" ht="15.75" customHeight="1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29"/>
      <c r="P427" s="29"/>
      <c r="Q427" s="29"/>
      <c r="R427" s="51"/>
      <c r="S427" s="51"/>
      <c r="T427" s="51"/>
      <c r="U427" s="51"/>
      <c r="V427" s="51"/>
    </row>
    <row r="428" spans="1:22" ht="15.75" customHeight="1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29"/>
      <c r="P428" s="29"/>
      <c r="Q428" s="29"/>
      <c r="R428" s="51"/>
      <c r="S428" s="51"/>
      <c r="T428" s="51"/>
      <c r="U428" s="51"/>
      <c r="V428" s="51"/>
    </row>
    <row r="429" spans="1:22" ht="15.75" customHeight="1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29"/>
      <c r="P429" s="29"/>
      <c r="Q429" s="29"/>
      <c r="R429" s="51"/>
      <c r="S429" s="51"/>
      <c r="T429" s="51"/>
      <c r="U429" s="51"/>
      <c r="V429" s="51"/>
    </row>
    <row r="430" spans="1:22" ht="15.75" customHeight="1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29"/>
      <c r="P430" s="29"/>
      <c r="Q430" s="29"/>
      <c r="R430" s="51"/>
      <c r="S430" s="51"/>
      <c r="T430" s="51"/>
      <c r="U430" s="51"/>
      <c r="V430" s="51"/>
    </row>
    <row r="431" spans="1:22" ht="15.75" customHeight="1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29"/>
      <c r="P431" s="29"/>
      <c r="Q431" s="29"/>
      <c r="R431" s="51"/>
      <c r="S431" s="51"/>
      <c r="T431" s="51"/>
      <c r="U431" s="51"/>
      <c r="V431" s="51"/>
    </row>
    <row r="432" spans="1:22" ht="15.75" customHeight="1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29"/>
      <c r="P432" s="29"/>
      <c r="Q432" s="29"/>
      <c r="R432" s="51"/>
      <c r="S432" s="51"/>
      <c r="T432" s="51"/>
      <c r="U432" s="51"/>
      <c r="V432" s="51"/>
    </row>
    <row r="433" spans="1:22" ht="15.75" customHeight="1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29"/>
      <c r="P433" s="29"/>
      <c r="Q433" s="29"/>
      <c r="R433" s="51"/>
      <c r="S433" s="51"/>
      <c r="T433" s="51"/>
      <c r="U433" s="51"/>
      <c r="V433" s="51"/>
    </row>
    <row r="434" spans="1:22" ht="15.75" customHeight="1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29"/>
      <c r="P434" s="29"/>
      <c r="Q434" s="29"/>
      <c r="R434" s="51"/>
      <c r="S434" s="51"/>
      <c r="T434" s="51"/>
      <c r="U434" s="51"/>
      <c r="V434" s="51"/>
    </row>
    <row r="435" spans="1:22" ht="15.75" customHeight="1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29"/>
      <c r="P435" s="29"/>
      <c r="Q435" s="29"/>
      <c r="R435" s="51"/>
      <c r="S435" s="51"/>
      <c r="T435" s="51"/>
      <c r="U435" s="51"/>
      <c r="V435" s="51"/>
    </row>
    <row r="436" spans="1:22" ht="15.75" customHeight="1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29"/>
      <c r="P436" s="29"/>
      <c r="Q436" s="29"/>
      <c r="R436" s="51"/>
      <c r="S436" s="51"/>
      <c r="T436" s="51"/>
      <c r="U436" s="51"/>
      <c r="V436" s="51"/>
    </row>
    <row r="437" spans="1:22" ht="15.75" customHeight="1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29"/>
      <c r="P437" s="29"/>
      <c r="Q437" s="29"/>
      <c r="R437" s="51"/>
      <c r="S437" s="51"/>
      <c r="T437" s="51"/>
      <c r="U437" s="51"/>
      <c r="V437" s="51"/>
    </row>
    <row r="438" spans="1:22" ht="15.75" customHeight="1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29"/>
      <c r="P438" s="29"/>
      <c r="Q438" s="29"/>
      <c r="R438" s="51"/>
      <c r="S438" s="51"/>
      <c r="T438" s="51"/>
      <c r="U438" s="51"/>
      <c r="V438" s="51"/>
    </row>
    <row r="439" spans="1:22" ht="15.75" customHeight="1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29"/>
      <c r="P439" s="29"/>
      <c r="Q439" s="29"/>
      <c r="R439" s="51"/>
      <c r="S439" s="51"/>
      <c r="T439" s="51"/>
      <c r="U439" s="51"/>
      <c r="V439" s="51"/>
    </row>
    <row r="440" spans="1:22" ht="15.75" customHeight="1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29"/>
      <c r="P440" s="29"/>
      <c r="Q440" s="29"/>
      <c r="R440" s="51"/>
      <c r="S440" s="51"/>
      <c r="T440" s="51"/>
      <c r="U440" s="51"/>
      <c r="V440" s="51"/>
    </row>
    <row r="441" spans="1:22" ht="15.75" customHeight="1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29"/>
      <c r="P441" s="29"/>
      <c r="Q441" s="29"/>
      <c r="R441" s="51"/>
      <c r="S441" s="51"/>
      <c r="T441" s="51"/>
      <c r="U441" s="51"/>
      <c r="V441" s="51"/>
    </row>
    <row r="442" spans="1:22" ht="15.75" customHeight="1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29"/>
      <c r="P442" s="29"/>
      <c r="Q442" s="29"/>
      <c r="R442" s="51"/>
      <c r="S442" s="51"/>
      <c r="T442" s="51"/>
      <c r="U442" s="51"/>
      <c r="V442" s="51"/>
    </row>
    <row r="443" spans="1:22" ht="15.75" customHeight="1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29"/>
      <c r="P443" s="29"/>
      <c r="Q443" s="29"/>
      <c r="R443" s="51"/>
      <c r="S443" s="51"/>
      <c r="T443" s="51"/>
      <c r="U443" s="51"/>
      <c r="V443" s="51"/>
    </row>
    <row r="444" spans="1:22" ht="15.75" customHeight="1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29"/>
      <c r="P444" s="29"/>
      <c r="Q444" s="29"/>
      <c r="R444" s="51"/>
      <c r="S444" s="51"/>
      <c r="T444" s="51"/>
      <c r="U444" s="51"/>
      <c r="V444" s="51"/>
    </row>
    <row r="445" spans="1:22" ht="15.75" customHeight="1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29"/>
      <c r="P445" s="29"/>
      <c r="Q445" s="29"/>
      <c r="R445" s="51"/>
      <c r="S445" s="51"/>
      <c r="T445" s="51"/>
      <c r="U445" s="51"/>
      <c r="V445" s="51"/>
    </row>
    <row r="446" spans="1:22" ht="15.75" customHeight="1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29"/>
      <c r="P446" s="29"/>
      <c r="Q446" s="29"/>
      <c r="R446" s="51"/>
      <c r="S446" s="51"/>
      <c r="T446" s="51"/>
      <c r="U446" s="51"/>
      <c r="V446" s="51"/>
    </row>
    <row r="447" spans="1:22" ht="15.75" customHeight="1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29"/>
      <c r="P447" s="29"/>
      <c r="Q447" s="29"/>
      <c r="R447" s="51"/>
      <c r="S447" s="51"/>
      <c r="T447" s="51"/>
      <c r="U447" s="51"/>
      <c r="V447" s="51"/>
    </row>
    <row r="448" spans="1:22" ht="15.75" customHeight="1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29"/>
      <c r="P448" s="29"/>
      <c r="Q448" s="29"/>
      <c r="R448" s="51"/>
      <c r="S448" s="51"/>
      <c r="T448" s="51"/>
      <c r="U448" s="51"/>
      <c r="V448" s="51"/>
    </row>
    <row r="449" spans="1:22" ht="15.75" customHeight="1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29"/>
      <c r="P449" s="29"/>
      <c r="Q449" s="29"/>
      <c r="R449" s="51"/>
      <c r="S449" s="51"/>
      <c r="T449" s="51"/>
      <c r="U449" s="51"/>
      <c r="V449" s="51"/>
    </row>
    <row r="450" spans="1:22" ht="15.75" customHeight="1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29"/>
      <c r="P450" s="29"/>
      <c r="Q450" s="29"/>
      <c r="R450" s="51"/>
      <c r="S450" s="51"/>
      <c r="T450" s="51"/>
      <c r="U450" s="51"/>
      <c r="V450" s="51"/>
    </row>
    <row r="451" spans="1:22" ht="15.75" customHeight="1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29"/>
      <c r="P451" s="29"/>
      <c r="Q451" s="29"/>
      <c r="R451" s="51"/>
      <c r="S451" s="51"/>
      <c r="T451" s="51"/>
      <c r="U451" s="51"/>
      <c r="V451" s="51"/>
    </row>
    <row r="452" spans="1:22" ht="15.75" customHeight="1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29"/>
      <c r="P452" s="29"/>
      <c r="Q452" s="29"/>
      <c r="R452" s="51"/>
      <c r="S452" s="51"/>
      <c r="T452" s="51"/>
      <c r="U452" s="51"/>
      <c r="V452" s="51"/>
    </row>
    <row r="453" spans="1:22" ht="15.75" customHeight="1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29"/>
      <c r="P453" s="29"/>
      <c r="Q453" s="29"/>
      <c r="R453" s="51"/>
      <c r="S453" s="51"/>
      <c r="T453" s="51"/>
      <c r="U453" s="51"/>
      <c r="V453" s="51"/>
    </row>
    <row r="454" spans="1:22" ht="15.75" customHeight="1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29"/>
      <c r="P454" s="29"/>
      <c r="Q454" s="29"/>
      <c r="R454" s="51"/>
      <c r="S454" s="51"/>
      <c r="T454" s="51"/>
      <c r="U454" s="51"/>
      <c r="V454" s="51"/>
    </row>
    <row r="455" spans="1:22" ht="15.75" customHeight="1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29"/>
      <c r="P455" s="29"/>
      <c r="Q455" s="29"/>
      <c r="R455" s="51"/>
      <c r="S455" s="51"/>
      <c r="T455" s="51"/>
      <c r="U455" s="51"/>
      <c r="V455" s="51"/>
    </row>
    <row r="456" spans="1:22" ht="15.75" customHeight="1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29"/>
      <c r="P456" s="29"/>
      <c r="Q456" s="29"/>
      <c r="R456" s="51"/>
      <c r="S456" s="51"/>
      <c r="T456" s="51"/>
      <c r="U456" s="51"/>
      <c r="V456" s="51"/>
    </row>
    <row r="457" spans="1:22" ht="15.75" customHeight="1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29"/>
      <c r="P457" s="29"/>
      <c r="Q457" s="29"/>
      <c r="R457" s="51"/>
      <c r="S457" s="51"/>
      <c r="T457" s="51"/>
      <c r="U457" s="51"/>
      <c r="V457" s="51"/>
    </row>
    <row r="458" spans="1:22" ht="15.75" customHeight="1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29"/>
      <c r="P458" s="29"/>
      <c r="Q458" s="29"/>
      <c r="R458" s="51"/>
      <c r="S458" s="51"/>
      <c r="T458" s="51"/>
      <c r="U458" s="51"/>
      <c r="V458" s="51"/>
    </row>
    <row r="459" spans="1:22" ht="15.75" customHeight="1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29"/>
      <c r="P459" s="29"/>
      <c r="Q459" s="29"/>
      <c r="R459" s="51"/>
      <c r="S459" s="51"/>
      <c r="T459" s="51"/>
      <c r="U459" s="51"/>
      <c r="V459" s="51"/>
    </row>
    <row r="460" spans="1:22" ht="15.75" customHeight="1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29"/>
      <c r="P460" s="29"/>
      <c r="Q460" s="29"/>
      <c r="R460" s="51"/>
      <c r="S460" s="51"/>
      <c r="T460" s="51"/>
      <c r="U460" s="51"/>
      <c r="V460" s="51"/>
    </row>
    <row r="461" spans="1:22" ht="15.75" customHeight="1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29"/>
      <c r="P461" s="29"/>
      <c r="Q461" s="29"/>
      <c r="R461" s="51"/>
      <c r="S461" s="51"/>
      <c r="T461" s="51"/>
      <c r="U461" s="51"/>
      <c r="V461" s="51"/>
    </row>
    <row r="462" spans="1:22" ht="15.75" customHeight="1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29"/>
      <c r="P462" s="29"/>
      <c r="Q462" s="29"/>
      <c r="R462" s="51"/>
      <c r="S462" s="51"/>
      <c r="T462" s="51"/>
      <c r="U462" s="51"/>
      <c r="V462" s="51"/>
    </row>
    <row r="463" spans="1:22" ht="15.75" customHeight="1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29"/>
      <c r="P463" s="29"/>
      <c r="Q463" s="29"/>
      <c r="R463" s="51"/>
      <c r="S463" s="51"/>
      <c r="T463" s="51"/>
      <c r="U463" s="51"/>
      <c r="V463" s="51"/>
    </row>
    <row r="464" spans="1:22" ht="15.75" customHeight="1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29"/>
      <c r="P464" s="29"/>
      <c r="Q464" s="29"/>
      <c r="R464" s="51"/>
      <c r="S464" s="51"/>
      <c r="T464" s="51"/>
      <c r="U464" s="51"/>
      <c r="V464" s="51"/>
    </row>
    <row r="465" spans="1:22" ht="15.75" customHeight="1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29"/>
      <c r="P465" s="29"/>
      <c r="Q465" s="29"/>
      <c r="R465" s="51"/>
      <c r="S465" s="51"/>
      <c r="T465" s="51"/>
      <c r="U465" s="51"/>
      <c r="V465" s="51"/>
    </row>
    <row r="466" spans="1:22" ht="15.75" customHeight="1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29"/>
      <c r="P466" s="29"/>
      <c r="Q466" s="29"/>
      <c r="R466" s="51"/>
      <c r="S466" s="51"/>
      <c r="T466" s="51"/>
      <c r="U466" s="51"/>
      <c r="V466" s="51"/>
    </row>
    <row r="467" spans="1:22" ht="15.75" customHeight="1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29"/>
      <c r="P467" s="29"/>
      <c r="Q467" s="29"/>
      <c r="R467" s="51"/>
      <c r="S467" s="51"/>
      <c r="T467" s="51"/>
      <c r="U467" s="51"/>
      <c r="V467" s="51"/>
    </row>
    <row r="468" spans="1:22" ht="15.75" customHeight="1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29"/>
      <c r="P468" s="29"/>
      <c r="Q468" s="29"/>
      <c r="R468" s="51"/>
      <c r="S468" s="51"/>
      <c r="T468" s="51"/>
      <c r="U468" s="51"/>
      <c r="V468" s="51"/>
    </row>
    <row r="469" spans="1:22" ht="15.75" customHeight="1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29"/>
      <c r="P469" s="29"/>
      <c r="Q469" s="29"/>
      <c r="R469" s="51"/>
      <c r="S469" s="51"/>
      <c r="T469" s="51"/>
      <c r="U469" s="51"/>
      <c r="V469" s="51"/>
    </row>
    <row r="470" spans="1:22" ht="15.75" customHeight="1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29"/>
      <c r="P470" s="29"/>
      <c r="Q470" s="29"/>
      <c r="R470" s="51"/>
      <c r="S470" s="51"/>
      <c r="T470" s="51"/>
      <c r="U470" s="51"/>
      <c r="V470" s="51"/>
    </row>
    <row r="471" spans="1:22" ht="15.75" customHeight="1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29"/>
      <c r="P471" s="29"/>
      <c r="Q471" s="29"/>
      <c r="R471" s="51"/>
      <c r="S471" s="51"/>
      <c r="T471" s="51"/>
      <c r="U471" s="51"/>
      <c r="V471" s="51"/>
    </row>
    <row r="472" spans="1:22" ht="15.75" customHeight="1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29"/>
      <c r="P472" s="29"/>
      <c r="Q472" s="29"/>
      <c r="R472" s="51"/>
      <c r="S472" s="51"/>
      <c r="T472" s="51"/>
      <c r="U472" s="51"/>
      <c r="V472" s="51"/>
    </row>
    <row r="473" spans="1:22" ht="15.75" customHeight="1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29"/>
      <c r="P473" s="29"/>
      <c r="Q473" s="29"/>
      <c r="R473" s="51"/>
      <c r="S473" s="51"/>
      <c r="T473" s="51"/>
      <c r="U473" s="51"/>
      <c r="V473" s="51"/>
    </row>
    <row r="474" spans="1:22" ht="15.75" customHeight="1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29"/>
      <c r="P474" s="29"/>
      <c r="Q474" s="29"/>
      <c r="R474" s="51"/>
      <c r="S474" s="51"/>
      <c r="T474" s="51"/>
      <c r="U474" s="51"/>
      <c r="V474" s="51"/>
    </row>
    <row r="475" spans="1:22" ht="15.75" customHeight="1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29"/>
      <c r="P475" s="29"/>
      <c r="Q475" s="29"/>
      <c r="R475" s="51"/>
      <c r="S475" s="51"/>
      <c r="T475" s="51"/>
      <c r="U475" s="51"/>
      <c r="V475" s="51"/>
    </row>
    <row r="476" spans="1:22" ht="15.75" customHeight="1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29"/>
      <c r="P476" s="29"/>
      <c r="Q476" s="29"/>
      <c r="R476" s="51"/>
      <c r="S476" s="51"/>
      <c r="T476" s="51"/>
      <c r="U476" s="51"/>
      <c r="V476" s="51"/>
    </row>
    <row r="477" spans="1:22" ht="15.75" customHeight="1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29"/>
      <c r="P477" s="29"/>
      <c r="Q477" s="29"/>
      <c r="R477" s="51"/>
      <c r="S477" s="51"/>
      <c r="T477" s="51"/>
      <c r="U477" s="51"/>
      <c r="V477" s="51"/>
    </row>
    <row r="478" spans="1:22" ht="15.75" customHeight="1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29"/>
      <c r="P478" s="29"/>
      <c r="Q478" s="29"/>
      <c r="R478" s="51"/>
      <c r="S478" s="51"/>
      <c r="T478" s="51"/>
      <c r="U478" s="51"/>
      <c r="V478" s="51"/>
    </row>
    <row r="479" spans="1:22" ht="15.75" customHeight="1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29"/>
      <c r="P479" s="29"/>
      <c r="Q479" s="29"/>
      <c r="R479" s="51"/>
      <c r="S479" s="51"/>
      <c r="T479" s="51"/>
      <c r="U479" s="51"/>
      <c r="V479" s="51"/>
    </row>
    <row r="480" spans="1:22" ht="15.75" customHeight="1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29"/>
      <c r="P480" s="29"/>
      <c r="Q480" s="29"/>
      <c r="R480" s="51"/>
      <c r="S480" s="51"/>
      <c r="T480" s="51"/>
      <c r="U480" s="51"/>
      <c r="V480" s="51"/>
    </row>
    <row r="481" spans="1:22" ht="15.75" customHeight="1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29"/>
      <c r="P481" s="29"/>
      <c r="Q481" s="29"/>
      <c r="R481" s="51"/>
      <c r="S481" s="51"/>
      <c r="T481" s="51"/>
      <c r="U481" s="51"/>
      <c r="V481" s="51"/>
    </row>
    <row r="482" spans="1:22" ht="15.75" customHeight="1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29"/>
      <c r="P482" s="29"/>
      <c r="Q482" s="29"/>
      <c r="R482" s="51"/>
      <c r="S482" s="51"/>
      <c r="T482" s="51"/>
      <c r="U482" s="51"/>
      <c r="V482" s="51"/>
    </row>
    <row r="483" spans="1:22" ht="15.75" customHeight="1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29"/>
      <c r="P483" s="29"/>
      <c r="Q483" s="29"/>
      <c r="R483" s="51"/>
      <c r="S483" s="51"/>
      <c r="T483" s="51"/>
      <c r="U483" s="51"/>
      <c r="V483" s="51"/>
    </row>
    <row r="484" spans="1:22" ht="15.75" customHeight="1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29"/>
      <c r="P484" s="29"/>
      <c r="Q484" s="29"/>
      <c r="R484" s="51"/>
      <c r="S484" s="51"/>
      <c r="T484" s="51"/>
      <c r="U484" s="51"/>
      <c r="V484" s="51"/>
    </row>
    <row r="485" spans="1:22" ht="15.75" customHeight="1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29"/>
      <c r="P485" s="29"/>
      <c r="Q485" s="29"/>
      <c r="R485" s="51"/>
      <c r="S485" s="51"/>
      <c r="T485" s="51"/>
      <c r="U485" s="51"/>
      <c r="V485" s="51"/>
    </row>
    <row r="486" spans="1:22" ht="15.75" customHeight="1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29"/>
      <c r="P486" s="29"/>
      <c r="Q486" s="29"/>
      <c r="R486" s="51"/>
      <c r="S486" s="51"/>
      <c r="T486" s="51"/>
      <c r="U486" s="51"/>
      <c r="V486" s="51"/>
    </row>
    <row r="487" spans="1:22" ht="15.75" customHeight="1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29"/>
      <c r="P487" s="29"/>
      <c r="Q487" s="29"/>
      <c r="R487" s="51"/>
      <c r="S487" s="51"/>
      <c r="T487" s="51"/>
      <c r="U487" s="51"/>
      <c r="V487" s="51"/>
    </row>
    <row r="488" spans="1:22" ht="15.75" customHeight="1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29"/>
      <c r="P488" s="29"/>
      <c r="Q488" s="29"/>
      <c r="R488" s="51"/>
      <c r="S488" s="51"/>
      <c r="T488" s="51"/>
      <c r="U488" s="51"/>
      <c r="V488" s="51"/>
    </row>
    <row r="489" spans="1:22" ht="15.75" customHeight="1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29"/>
      <c r="P489" s="29"/>
      <c r="Q489" s="29"/>
      <c r="R489" s="51"/>
      <c r="S489" s="51"/>
      <c r="T489" s="51"/>
      <c r="U489" s="51"/>
      <c r="V489" s="51"/>
    </row>
    <row r="490" spans="1:22" ht="15.75" customHeight="1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29"/>
      <c r="P490" s="29"/>
      <c r="Q490" s="29"/>
      <c r="R490" s="51"/>
      <c r="S490" s="51"/>
      <c r="T490" s="51"/>
      <c r="U490" s="51"/>
      <c r="V490" s="51"/>
    </row>
    <row r="491" spans="1:22" ht="15.75" customHeight="1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29"/>
      <c r="P491" s="29"/>
      <c r="Q491" s="29"/>
      <c r="R491" s="51"/>
      <c r="S491" s="51"/>
      <c r="T491" s="51"/>
      <c r="U491" s="51"/>
      <c r="V491" s="51"/>
    </row>
    <row r="492" spans="1:22" ht="15.75" customHeight="1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29"/>
      <c r="P492" s="29"/>
      <c r="Q492" s="29"/>
      <c r="R492" s="51"/>
      <c r="S492" s="51"/>
      <c r="T492" s="51"/>
      <c r="U492" s="51"/>
      <c r="V492" s="51"/>
    </row>
    <row r="493" spans="1:22" ht="15.75" customHeight="1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29"/>
      <c r="P493" s="29"/>
      <c r="Q493" s="29"/>
      <c r="R493" s="51"/>
      <c r="S493" s="51"/>
      <c r="T493" s="51"/>
      <c r="U493" s="51"/>
      <c r="V493" s="51"/>
    </row>
    <row r="494" spans="1:22" ht="15.75" customHeight="1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29"/>
      <c r="P494" s="29"/>
      <c r="Q494" s="29"/>
      <c r="R494" s="51"/>
      <c r="S494" s="51"/>
      <c r="T494" s="51"/>
      <c r="U494" s="51"/>
      <c r="V494" s="51"/>
    </row>
    <row r="495" spans="1:22" ht="15.75" customHeight="1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29"/>
      <c r="P495" s="29"/>
      <c r="Q495" s="29"/>
      <c r="R495" s="51"/>
      <c r="S495" s="51"/>
      <c r="T495" s="51"/>
      <c r="U495" s="51"/>
      <c r="V495" s="51"/>
    </row>
    <row r="496" spans="1:22" ht="15.75" customHeight="1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29"/>
      <c r="P496" s="29"/>
      <c r="Q496" s="29"/>
      <c r="R496" s="51"/>
      <c r="S496" s="51"/>
      <c r="T496" s="51"/>
      <c r="U496" s="51"/>
      <c r="V496" s="51"/>
    </row>
    <row r="497" spans="1:22" ht="15.75" customHeight="1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29"/>
      <c r="P497" s="29"/>
      <c r="Q497" s="29"/>
      <c r="R497" s="51"/>
      <c r="S497" s="51"/>
      <c r="T497" s="51"/>
      <c r="U497" s="51"/>
      <c r="V497" s="51"/>
    </row>
    <row r="498" spans="1:22" ht="15.75" customHeight="1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29"/>
      <c r="P498" s="29"/>
      <c r="Q498" s="29"/>
      <c r="R498" s="51"/>
      <c r="S498" s="51"/>
      <c r="T498" s="51"/>
      <c r="U498" s="51"/>
      <c r="V498" s="51"/>
    </row>
    <row r="499" spans="1:22" ht="15.75" customHeight="1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29"/>
      <c r="P499" s="29"/>
      <c r="Q499" s="29"/>
      <c r="R499" s="51"/>
      <c r="S499" s="51"/>
      <c r="T499" s="51"/>
      <c r="U499" s="51"/>
      <c r="V499" s="51"/>
    </row>
    <row r="500" spans="1:22" ht="15.75" customHeight="1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29"/>
      <c r="P500" s="29"/>
      <c r="Q500" s="29"/>
      <c r="R500" s="51"/>
      <c r="S500" s="51"/>
      <c r="T500" s="51"/>
      <c r="U500" s="51"/>
      <c r="V500" s="51"/>
    </row>
    <row r="501" spans="1:22" ht="15.75" customHeight="1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29"/>
      <c r="P501" s="29"/>
      <c r="Q501" s="29"/>
      <c r="R501" s="51"/>
      <c r="S501" s="51"/>
      <c r="T501" s="51"/>
      <c r="U501" s="51"/>
      <c r="V501" s="51"/>
    </row>
    <row r="502" spans="1:22" ht="15.75" customHeight="1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29"/>
      <c r="P502" s="29"/>
      <c r="Q502" s="29"/>
      <c r="R502" s="51"/>
      <c r="S502" s="51"/>
      <c r="T502" s="51"/>
      <c r="U502" s="51"/>
      <c r="V502" s="51"/>
    </row>
    <row r="503" spans="1:22" ht="15.75" customHeight="1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29"/>
      <c r="P503" s="29"/>
      <c r="Q503" s="29"/>
      <c r="R503" s="51"/>
      <c r="S503" s="51"/>
      <c r="T503" s="51"/>
      <c r="U503" s="51"/>
      <c r="V503" s="51"/>
    </row>
    <row r="504" spans="1:22" ht="15.75" customHeight="1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29"/>
      <c r="P504" s="29"/>
      <c r="Q504" s="29"/>
      <c r="R504" s="51"/>
      <c r="S504" s="51"/>
      <c r="T504" s="51"/>
      <c r="U504" s="51"/>
      <c r="V504" s="51"/>
    </row>
    <row r="505" spans="1:22" ht="15.75" customHeight="1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29"/>
      <c r="P505" s="29"/>
      <c r="Q505" s="29"/>
      <c r="R505" s="51"/>
      <c r="S505" s="51"/>
      <c r="T505" s="51"/>
      <c r="U505" s="51"/>
      <c r="V505" s="51"/>
    </row>
    <row r="506" spans="1:22" ht="15.75" customHeight="1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29"/>
      <c r="P506" s="29"/>
      <c r="Q506" s="29"/>
      <c r="R506" s="51"/>
      <c r="S506" s="51"/>
      <c r="T506" s="51"/>
      <c r="U506" s="51"/>
      <c r="V506" s="51"/>
    </row>
    <row r="507" spans="1:22" ht="15.75" customHeight="1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29"/>
      <c r="P507" s="29"/>
      <c r="Q507" s="29"/>
      <c r="R507" s="51"/>
      <c r="S507" s="51"/>
      <c r="T507" s="51"/>
      <c r="U507" s="51"/>
      <c r="V507" s="51"/>
    </row>
    <row r="508" spans="1:22" ht="15.75" customHeight="1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29"/>
      <c r="P508" s="29"/>
      <c r="Q508" s="29"/>
      <c r="R508" s="51"/>
      <c r="S508" s="51"/>
      <c r="T508" s="51"/>
      <c r="U508" s="51"/>
      <c r="V508" s="51"/>
    </row>
    <row r="509" spans="1:22" ht="15.75" customHeight="1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29"/>
      <c r="P509" s="29"/>
      <c r="Q509" s="29"/>
      <c r="R509" s="51"/>
      <c r="S509" s="51"/>
      <c r="T509" s="51"/>
      <c r="U509" s="51"/>
      <c r="V509" s="51"/>
    </row>
    <row r="510" spans="1:22" ht="15.75" customHeight="1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29"/>
      <c r="P510" s="29"/>
      <c r="Q510" s="29"/>
      <c r="R510" s="51"/>
      <c r="S510" s="51"/>
      <c r="T510" s="51"/>
      <c r="U510" s="51"/>
      <c r="V510" s="51"/>
    </row>
    <row r="511" spans="1:22" ht="15.75" customHeight="1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29"/>
      <c r="P511" s="29"/>
      <c r="Q511" s="29"/>
      <c r="R511" s="51"/>
      <c r="S511" s="51"/>
      <c r="T511" s="51"/>
      <c r="U511" s="51"/>
      <c r="V511" s="51"/>
    </row>
    <row r="512" spans="1:22" ht="15.75" customHeight="1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29"/>
      <c r="P512" s="29"/>
      <c r="Q512" s="29"/>
      <c r="R512" s="51"/>
      <c r="S512" s="51"/>
      <c r="T512" s="51"/>
      <c r="U512" s="51"/>
      <c r="V512" s="51"/>
    </row>
    <row r="513" spans="1:22" ht="15.75" customHeight="1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29"/>
      <c r="P513" s="29"/>
      <c r="Q513" s="29"/>
      <c r="R513" s="51"/>
      <c r="S513" s="51"/>
      <c r="T513" s="51"/>
      <c r="U513" s="51"/>
      <c r="V513" s="51"/>
    </row>
    <row r="514" spans="1:22" ht="15.75" customHeight="1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29"/>
      <c r="P514" s="29"/>
      <c r="Q514" s="29"/>
      <c r="R514" s="51"/>
      <c r="S514" s="51"/>
      <c r="T514" s="51"/>
      <c r="U514" s="51"/>
      <c r="V514" s="51"/>
    </row>
    <row r="515" spans="1:22" ht="15.75" customHeight="1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29"/>
      <c r="P515" s="29"/>
      <c r="Q515" s="29"/>
      <c r="R515" s="51"/>
      <c r="S515" s="51"/>
      <c r="T515" s="51"/>
      <c r="U515" s="51"/>
      <c r="V515" s="51"/>
    </row>
    <row r="516" spans="1:22" ht="15.75" customHeight="1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29"/>
      <c r="P516" s="29"/>
      <c r="Q516" s="29"/>
      <c r="R516" s="51"/>
      <c r="S516" s="51"/>
      <c r="T516" s="51"/>
      <c r="U516" s="51"/>
      <c r="V516" s="51"/>
    </row>
    <row r="517" spans="1:22" ht="15.75" customHeight="1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29"/>
      <c r="P517" s="29"/>
      <c r="Q517" s="29"/>
      <c r="R517" s="51"/>
      <c r="S517" s="51"/>
      <c r="T517" s="51"/>
      <c r="U517" s="51"/>
      <c r="V517" s="51"/>
    </row>
    <row r="518" spans="1:22" ht="15.75" customHeight="1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29"/>
      <c r="P518" s="29"/>
      <c r="Q518" s="29"/>
      <c r="R518" s="51"/>
      <c r="S518" s="51"/>
      <c r="T518" s="51"/>
      <c r="U518" s="51"/>
      <c r="V518" s="51"/>
    </row>
    <row r="519" spans="1:22" ht="15.75" customHeight="1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29"/>
      <c r="P519" s="29"/>
      <c r="Q519" s="29"/>
      <c r="R519" s="51"/>
      <c r="S519" s="51"/>
      <c r="T519" s="51"/>
      <c r="U519" s="51"/>
      <c r="V519" s="51"/>
    </row>
    <row r="520" spans="1:22" ht="15.75" customHeight="1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29"/>
      <c r="P520" s="29"/>
      <c r="Q520" s="29"/>
      <c r="R520" s="51"/>
      <c r="S520" s="51"/>
      <c r="T520" s="51"/>
      <c r="U520" s="51"/>
      <c r="V520" s="51"/>
    </row>
    <row r="521" spans="1:22" ht="15.75" customHeight="1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29"/>
      <c r="P521" s="29"/>
      <c r="Q521" s="29"/>
      <c r="R521" s="51"/>
      <c r="S521" s="51"/>
      <c r="T521" s="51"/>
      <c r="U521" s="51"/>
      <c r="V521" s="51"/>
    </row>
    <row r="522" spans="1:22" ht="15.75" customHeight="1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29"/>
      <c r="P522" s="29"/>
      <c r="Q522" s="29"/>
      <c r="R522" s="51"/>
      <c r="S522" s="51"/>
      <c r="T522" s="51"/>
      <c r="U522" s="51"/>
      <c r="V522" s="51"/>
    </row>
    <row r="523" spans="1:22" ht="15.75" customHeight="1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29"/>
      <c r="P523" s="29"/>
      <c r="Q523" s="29"/>
      <c r="R523" s="51"/>
      <c r="S523" s="51"/>
      <c r="T523" s="51"/>
      <c r="U523" s="51"/>
      <c r="V523" s="51"/>
    </row>
    <row r="524" spans="1:22" ht="15.75" customHeight="1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29"/>
      <c r="P524" s="29"/>
      <c r="Q524" s="29"/>
      <c r="R524" s="51"/>
      <c r="S524" s="51"/>
      <c r="T524" s="51"/>
      <c r="U524" s="51"/>
      <c r="V524" s="51"/>
    </row>
    <row r="525" spans="1:22" ht="15.75" customHeight="1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29"/>
      <c r="P525" s="29"/>
      <c r="Q525" s="29"/>
      <c r="R525" s="51"/>
      <c r="S525" s="51"/>
      <c r="T525" s="51"/>
      <c r="U525" s="51"/>
      <c r="V525" s="51"/>
    </row>
    <row r="526" spans="1:22" ht="15.75" customHeight="1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29"/>
      <c r="P526" s="29"/>
      <c r="Q526" s="29"/>
      <c r="R526" s="51"/>
      <c r="S526" s="51"/>
      <c r="T526" s="51"/>
      <c r="U526" s="51"/>
      <c r="V526" s="51"/>
    </row>
    <row r="527" spans="1:22" ht="15.75" customHeight="1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29"/>
      <c r="P527" s="29"/>
      <c r="Q527" s="29"/>
      <c r="R527" s="51"/>
      <c r="S527" s="51"/>
      <c r="T527" s="51"/>
      <c r="U527" s="51"/>
      <c r="V527" s="51"/>
    </row>
    <row r="528" spans="1:22" ht="15.75" customHeight="1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29"/>
      <c r="P528" s="29"/>
      <c r="Q528" s="29"/>
      <c r="R528" s="51"/>
      <c r="S528" s="51"/>
      <c r="T528" s="51"/>
      <c r="U528" s="51"/>
      <c r="V528" s="51"/>
    </row>
    <row r="529" spans="1:22" ht="15.75" customHeight="1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29"/>
      <c r="P529" s="29"/>
      <c r="Q529" s="29"/>
      <c r="R529" s="51"/>
      <c r="S529" s="51"/>
      <c r="T529" s="51"/>
      <c r="U529" s="51"/>
      <c r="V529" s="51"/>
    </row>
    <row r="530" spans="1:22" ht="15.75" customHeight="1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29"/>
      <c r="P530" s="29"/>
      <c r="Q530" s="29"/>
      <c r="R530" s="51"/>
      <c r="S530" s="51"/>
      <c r="T530" s="51"/>
      <c r="U530" s="51"/>
      <c r="V530" s="51"/>
    </row>
    <row r="531" spans="1:22" ht="15.75" customHeight="1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29"/>
      <c r="P531" s="29"/>
      <c r="Q531" s="29"/>
      <c r="R531" s="51"/>
      <c r="S531" s="51"/>
      <c r="T531" s="51"/>
      <c r="U531" s="51"/>
      <c r="V531" s="51"/>
    </row>
    <row r="532" spans="1:22" ht="15.75" customHeight="1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29"/>
      <c r="P532" s="29"/>
      <c r="Q532" s="29"/>
      <c r="R532" s="51"/>
      <c r="S532" s="51"/>
      <c r="T532" s="51"/>
      <c r="U532" s="51"/>
      <c r="V532" s="51"/>
    </row>
    <row r="533" spans="1:22" ht="15.75" customHeight="1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29"/>
      <c r="P533" s="29"/>
      <c r="Q533" s="29"/>
      <c r="R533" s="51"/>
      <c r="S533" s="51"/>
      <c r="T533" s="51"/>
      <c r="U533" s="51"/>
      <c r="V533" s="51"/>
    </row>
    <row r="534" spans="1:22" ht="15.75" customHeight="1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29"/>
      <c r="P534" s="29"/>
      <c r="Q534" s="29"/>
      <c r="R534" s="51"/>
      <c r="S534" s="51"/>
      <c r="T534" s="51"/>
      <c r="U534" s="51"/>
      <c r="V534" s="51"/>
    </row>
    <row r="535" spans="1:22" ht="15.75" customHeight="1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29"/>
      <c r="P535" s="29"/>
      <c r="Q535" s="29"/>
      <c r="R535" s="51"/>
      <c r="S535" s="51"/>
      <c r="T535" s="51"/>
      <c r="U535" s="51"/>
      <c r="V535" s="51"/>
    </row>
    <row r="536" spans="1:22" ht="15.75" customHeight="1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29"/>
      <c r="P536" s="29"/>
      <c r="Q536" s="29"/>
      <c r="R536" s="51"/>
      <c r="S536" s="51"/>
      <c r="T536" s="51"/>
      <c r="U536" s="51"/>
      <c r="V536" s="51"/>
    </row>
    <row r="537" spans="1:22" ht="15.75" customHeight="1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29"/>
      <c r="P537" s="29"/>
      <c r="Q537" s="29"/>
      <c r="R537" s="51"/>
      <c r="S537" s="51"/>
      <c r="T537" s="51"/>
      <c r="U537" s="51"/>
      <c r="V537" s="51"/>
    </row>
    <row r="538" spans="1:22" ht="15.75" customHeight="1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29"/>
      <c r="P538" s="29"/>
      <c r="Q538" s="29"/>
      <c r="R538" s="51"/>
      <c r="S538" s="51"/>
      <c r="T538" s="51"/>
      <c r="U538" s="51"/>
      <c r="V538" s="51"/>
    </row>
    <row r="539" spans="1:22" ht="15.75" customHeight="1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29"/>
      <c r="P539" s="29"/>
      <c r="Q539" s="29"/>
      <c r="R539" s="51"/>
      <c r="S539" s="51"/>
      <c r="T539" s="51"/>
      <c r="U539" s="51"/>
      <c r="V539" s="51"/>
    </row>
    <row r="540" spans="1:22" ht="15.75" customHeight="1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29"/>
      <c r="P540" s="29"/>
      <c r="Q540" s="29"/>
      <c r="R540" s="51"/>
      <c r="S540" s="51"/>
      <c r="T540" s="51"/>
      <c r="U540" s="51"/>
      <c r="V540" s="51"/>
    </row>
    <row r="541" spans="1:22" ht="15.75" customHeight="1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29"/>
      <c r="P541" s="29"/>
      <c r="Q541" s="29"/>
      <c r="R541" s="51"/>
      <c r="S541" s="51"/>
      <c r="T541" s="51"/>
      <c r="U541" s="51"/>
      <c r="V541" s="51"/>
    </row>
    <row r="542" spans="1:22" ht="15.75" customHeight="1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29"/>
      <c r="P542" s="29"/>
      <c r="Q542" s="29"/>
      <c r="R542" s="51"/>
      <c r="S542" s="51"/>
      <c r="T542" s="51"/>
      <c r="U542" s="51"/>
      <c r="V542" s="51"/>
    </row>
    <row r="543" spans="1:22" ht="15.75" customHeight="1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29"/>
      <c r="P543" s="29"/>
      <c r="Q543" s="29"/>
      <c r="R543" s="51"/>
      <c r="S543" s="51"/>
      <c r="T543" s="51"/>
      <c r="U543" s="51"/>
      <c r="V543" s="51"/>
    </row>
    <row r="544" spans="1:22" ht="15.75" customHeight="1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29"/>
      <c r="P544" s="29"/>
      <c r="Q544" s="29"/>
      <c r="R544" s="51"/>
      <c r="S544" s="51"/>
      <c r="T544" s="51"/>
      <c r="U544" s="51"/>
      <c r="V544" s="51"/>
    </row>
    <row r="545" spans="1:22" ht="15.75" customHeight="1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29"/>
      <c r="P545" s="29"/>
      <c r="Q545" s="29"/>
      <c r="R545" s="51"/>
      <c r="S545" s="51"/>
      <c r="T545" s="51"/>
      <c r="U545" s="51"/>
      <c r="V545" s="51"/>
    </row>
    <row r="546" spans="1:22" ht="15.75" customHeight="1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29"/>
      <c r="P546" s="29"/>
      <c r="Q546" s="29"/>
      <c r="R546" s="51"/>
      <c r="S546" s="51"/>
      <c r="T546" s="51"/>
      <c r="U546" s="51"/>
      <c r="V546" s="51"/>
    </row>
    <row r="547" spans="1:22" ht="15.75" customHeight="1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29"/>
      <c r="P547" s="29"/>
      <c r="Q547" s="29"/>
      <c r="R547" s="51"/>
      <c r="S547" s="51"/>
      <c r="T547" s="51"/>
      <c r="U547" s="51"/>
      <c r="V547" s="51"/>
    </row>
    <row r="548" spans="1:22" ht="15.75" customHeight="1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29"/>
      <c r="P548" s="29"/>
      <c r="Q548" s="29"/>
      <c r="R548" s="51"/>
      <c r="S548" s="51"/>
      <c r="T548" s="51"/>
      <c r="U548" s="51"/>
      <c r="V548" s="51"/>
    </row>
    <row r="549" spans="1:22" ht="15.75" customHeight="1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29"/>
      <c r="P549" s="29"/>
      <c r="Q549" s="29"/>
      <c r="R549" s="51"/>
      <c r="S549" s="51"/>
      <c r="T549" s="51"/>
      <c r="U549" s="51"/>
      <c r="V549" s="51"/>
    </row>
    <row r="550" spans="1:22" ht="15.75" customHeight="1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29"/>
      <c r="P550" s="29"/>
      <c r="Q550" s="29"/>
      <c r="R550" s="51"/>
      <c r="S550" s="51"/>
      <c r="T550" s="51"/>
      <c r="U550" s="51"/>
      <c r="V550" s="51"/>
    </row>
    <row r="551" spans="1:22" ht="15.75" customHeight="1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29"/>
      <c r="P551" s="29"/>
      <c r="Q551" s="29"/>
      <c r="R551" s="51"/>
      <c r="S551" s="51"/>
      <c r="T551" s="51"/>
      <c r="U551" s="51"/>
      <c r="V551" s="51"/>
    </row>
    <row r="552" spans="1:22" ht="15.75" customHeight="1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29"/>
      <c r="P552" s="29"/>
      <c r="Q552" s="29"/>
      <c r="R552" s="51"/>
      <c r="S552" s="51"/>
      <c r="T552" s="51"/>
      <c r="U552" s="51"/>
      <c r="V552" s="51"/>
    </row>
    <row r="553" spans="1:22" ht="15.75" customHeight="1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29"/>
      <c r="P553" s="29"/>
      <c r="Q553" s="29"/>
      <c r="R553" s="51"/>
      <c r="S553" s="51"/>
      <c r="T553" s="51"/>
      <c r="U553" s="51"/>
      <c r="V553" s="51"/>
    </row>
    <row r="554" spans="1:22" ht="15.75" customHeight="1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29"/>
      <c r="P554" s="29"/>
      <c r="Q554" s="29"/>
      <c r="R554" s="51"/>
      <c r="S554" s="51"/>
      <c r="T554" s="51"/>
      <c r="U554" s="51"/>
      <c r="V554" s="51"/>
    </row>
    <row r="555" spans="1:22" ht="15.75" customHeight="1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29"/>
      <c r="P555" s="29"/>
      <c r="Q555" s="29"/>
      <c r="R555" s="51"/>
      <c r="S555" s="51"/>
      <c r="T555" s="51"/>
      <c r="U555" s="51"/>
      <c r="V555" s="51"/>
    </row>
    <row r="556" spans="1:22" ht="15.75" customHeight="1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29"/>
      <c r="P556" s="29"/>
      <c r="Q556" s="29"/>
      <c r="R556" s="51"/>
      <c r="S556" s="51"/>
      <c r="T556" s="51"/>
      <c r="U556" s="51"/>
      <c r="V556" s="51"/>
    </row>
    <row r="557" spans="1:22" ht="15.75" customHeight="1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29"/>
      <c r="P557" s="29"/>
      <c r="Q557" s="29"/>
      <c r="R557" s="51"/>
      <c r="S557" s="51"/>
      <c r="T557" s="51"/>
      <c r="U557" s="51"/>
      <c r="V557" s="51"/>
    </row>
    <row r="558" spans="1:22" ht="15.75" customHeight="1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29"/>
      <c r="P558" s="29"/>
      <c r="Q558" s="29"/>
      <c r="R558" s="51"/>
      <c r="S558" s="51"/>
      <c r="T558" s="51"/>
      <c r="U558" s="51"/>
      <c r="V558" s="51"/>
    </row>
    <row r="559" spans="1:22" ht="15.75" customHeight="1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29"/>
      <c r="P559" s="29"/>
      <c r="Q559" s="29"/>
      <c r="R559" s="51"/>
      <c r="S559" s="51"/>
      <c r="T559" s="51"/>
      <c r="U559" s="51"/>
      <c r="V559" s="51"/>
    </row>
    <row r="560" spans="1:22" ht="15.75" customHeight="1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29"/>
      <c r="P560" s="29"/>
      <c r="Q560" s="29"/>
      <c r="R560" s="51"/>
      <c r="S560" s="51"/>
      <c r="T560" s="51"/>
      <c r="U560" s="51"/>
      <c r="V560" s="51"/>
    </row>
    <row r="561" spans="1:22" ht="15.75" customHeight="1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29"/>
      <c r="P561" s="29"/>
      <c r="Q561" s="29"/>
      <c r="R561" s="51"/>
      <c r="S561" s="51"/>
      <c r="T561" s="51"/>
      <c r="U561" s="51"/>
      <c r="V561" s="51"/>
    </row>
    <row r="562" spans="1:22" ht="15.75" customHeight="1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29"/>
      <c r="P562" s="29"/>
      <c r="Q562" s="29"/>
      <c r="R562" s="51"/>
      <c r="S562" s="51"/>
      <c r="T562" s="51"/>
      <c r="U562" s="51"/>
      <c r="V562" s="51"/>
    </row>
    <row r="563" spans="1:22" ht="15.75" customHeight="1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29"/>
      <c r="P563" s="29"/>
      <c r="Q563" s="29"/>
      <c r="R563" s="51"/>
      <c r="S563" s="51"/>
      <c r="T563" s="51"/>
      <c r="U563" s="51"/>
      <c r="V563" s="51"/>
    </row>
    <row r="564" spans="1:22" ht="15.75" customHeight="1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29"/>
      <c r="P564" s="29"/>
      <c r="Q564" s="29"/>
      <c r="R564" s="51"/>
      <c r="S564" s="51"/>
      <c r="T564" s="51"/>
      <c r="U564" s="51"/>
      <c r="V564" s="51"/>
    </row>
    <row r="565" spans="1:22" ht="15.75" customHeight="1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29"/>
      <c r="P565" s="29"/>
      <c r="Q565" s="29"/>
      <c r="R565" s="51"/>
      <c r="S565" s="51"/>
      <c r="T565" s="51"/>
      <c r="U565" s="51"/>
      <c r="V565" s="51"/>
    </row>
    <row r="566" spans="1:22" ht="15.75" customHeight="1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29"/>
      <c r="P566" s="29"/>
      <c r="Q566" s="29"/>
      <c r="R566" s="51"/>
      <c r="S566" s="51"/>
      <c r="T566" s="51"/>
      <c r="U566" s="51"/>
      <c r="V566" s="51"/>
    </row>
    <row r="567" spans="1:22" ht="15.75" customHeight="1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29"/>
      <c r="P567" s="29"/>
      <c r="Q567" s="29"/>
      <c r="R567" s="51"/>
      <c r="S567" s="51"/>
      <c r="T567" s="51"/>
      <c r="U567" s="51"/>
      <c r="V567" s="51"/>
    </row>
    <row r="568" spans="1:22" ht="15.75" customHeight="1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29"/>
      <c r="P568" s="29"/>
      <c r="Q568" s="29"/>
      <c r="R568" s="51"/>
      <c r="S568" s="51"/>
      <c r="T568" s="51"/>
      <c r="U568" s="51"/>
      <c r="V568" s="51"/>
    </row>
    <row r="569" spans="1:22" ht="15.75" customHeight="1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29"/>
      <c r="P569" s="29"/>
      <c r="Q569" s="29"/>
      <c r="R569" s="51"/>
      <c r="S569" s="51"/>
      <c r="T569" s="51"/>
      <c r="U569" s="51"/>
      <c r="V569" s="51"/>
    </row>
    <row r="570" spans="1:22" ht="15.75" customHeight="1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29"/>
      <c r="P570" s="29"/>
      <c r="Q570" s="29"/>
      <c r="R570" s="51"/>
      <c r="S570" s="51"/>
      <c r="T570" s="51"/>
      <c r="U570" s="51"/>
      <c r="V570" s="51"/>
    </row>
    <row r="571" spans="1:22" ht="15.75" customHeight="1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29"/>
      <c r="P571" s="29"/>
      <c r="Q571" s="29"/>
      <c r="R571" s="51"/>
      <c r="S571" s="51"/>
      <c r="T571" s="51"/>
      <c r="U571" s="51"/>
      <c r="V571" s="51"/>
    </row>
    <row r="572" spans="1:22" ht="15.75" customHeight="1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29"/>
      <c r="P572" s="29"/>
      <c r="Q572" s="29"/>
      <c r="R572" s="51"/>
      <c r="S572" s="51"/>
      <c r="T572" s="51"/>
      <c r="U572" s="51"/>
      <c r="V572" s="51"/>
    </row>
    <row r="573" spans="1:22" ht="15.75" customHeight="1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29"/>
      <c r="P573" s="29"/>
      <c r="Q573" s="29"/>
      <c r="R573" s="51"/>
      <c r="S573" s="51"/>
      <c r="T573" s="51"/>
      <c r="U573" s="51"/>
      <c r="V573" s="51"/>
    </row>
    <row r="574" spans="1:22" ht="15.75" customHeight="1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29"/>
      <c r="P574" s="29"/>
      <c r="Q574" s="29"/>
      <c r="R574" s="51"/>
      <c r="S574" s="51"/>
      <c r="T574" s="51"/>
      <c r="U574" s="51"/>
      <c r="V574" s="51"/>
    </row>
    <row r="575" spans="1:22" ht="15.75" customHeight="1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29"/>
      <c r="P575" s="29"/>
      <c r="Q575" s="29"/>
      <c r="R575" s="51"/>
      <c r="S575" s="51"/>
      <c r="T575" s="51"/>
      <c r="U575" s="51"/>
      <c r="V575" s="51"/>
    </row>
    <row r="576" spans="1:22" ht="15.75" customHeight="1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29"/>
      <c r="P576" s="29"/>
      <c r="Q576" s="29"/>
      <c r="R576" s="51"/>
      <c r="S576" s="51"/>
      <c r="T576" s="51"/>
      <c r="U576" s="51"/>
      <c r="V576" s="51"/>
    </row>
    <row r="577" spans="1:22" ht="15.75" customHeight="1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29"/>
      <c r="P577" s="29"/>
      <c r="Q577" s="29"/>
      <c r="R577" s="51"/>
      <c r="S577" s="51"/>
      <c r="T577" s="51"/>
      <c r="U577" s="51"/>
      <c r="V577" s="51"/>
    </row>
    <row r="578" spans="1:22" ht="15.75" customHeight="1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29"/>
      <c r="P578" s="29"/>
      <c r="Q578" s="29"/>
      <c r="R578" s="51"/>
      <c r="S578" s="51"/>
      <c r="T578" s="51"/>
      <c r="U578" s="51"/>
      <c r="V578" s="51"/>
    </row>
    <row r="579" spans="1:22" ht="15.75" customHeight="1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29"/>
      <c r="P579" s="29"/>
      <c r="Q579" s="29"/>
      <c r="R579" s="51"/>
      <c r="S579" s="51"/>
      <c r="T579" s="51"/>
      <c r="U579" s="51"/>
      <c r="V579" s="51"/>
    </row>
    <row r="580" spans="1:22" ht="15.75" customHeight="1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29"/>
      <c r="P580" s="29"/>
      <c r="Q580" s="29"/>
      <c r="R580" s="51"/>
      <c r="S580" s="51"/>
      <c r="T580" s="51"/>
      <c r="U580" s="51"/>
      <c r="V580" s="51"/>
    </row>
    <row r="581" spans="1:22" ht="15.75" customHeight="1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29"/>
      <c r="P581" s="29"/>
      <c r="Q581" s="29"/>
      <c r="R581" s="51"/>
      <c r="S581" s="51"/>
      <c r="T581" s="51"/>
      <c r="U581" s="51"/>
      <c r="V581" s="51"/>
    </row>
    <row r="582" spans="1:22" ht="15.75" customHeight="1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29"/>
      <c r="P582" s="29"/>
      <c r="Q582" s="29"/>
      <c r="R582" s="51"/>
      <c r="S582" s="51"/>
      <c r="T582" s="51"/>
      <c r="U582" s="51"/>
      <c r="V582" s="51"/>
    </row>
    <row r="583" spans="1:22" ht="15.75" customHeight="1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29"/>
      <c r="P583" s="29"/>
      <c r="Q583" s="29"/>
      <c r="R583" s="51"/>
      <c r="S583" s="51"/>
      <c r="T583" s="51"/>
      <c r="U583" s="51"/>
      <c r="V583" s="51"/>
    </row>
    <row r="584" spans="1:22" ht="15.75" customHeight="1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29"/>
      <c r="P584" s="29"/>
      <c r="Q584" s="29"/>
      <c r="R584" s="51"/>
      <c r="S584" s="51"/>
      <c r="T584" s="51"/>
      <c r="U584" s="51"/>
      <c r="V584" s="51"/>
    </row>
    <row r="585" spans="1:22" ht="15.75" customHeight="1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29"/>
      <c r="P585" s="29"/>
      <c r="Q585" s="29"/>
      <c r="R585" s="51"/>
      <c r="S585" s="51"/>
      <c r="T585" s="51"/>
      <c r="U585" s="51"/>
      <c r="V585" s="51"/>
    </row>
    <row r="586" spans="1:22" ht="15.75" customHeight="1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29"/>
      <c r="P586" s="29"/>
      <c r="Q586" s="29"/>
      <c r="R586" s="51"/>
      <c r="S586" s="51"/>
      <c r="T586" s="51"/>
      <c r="U586" s="51"/>
      <c r="V586" s="51"/>
    </row>
    <row r="587" spans="1:22" ht="15.75" customHeight="1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29"/>
      <c r="P587" s="29"/>
      <c r="Q587" s="29"/>
      <c r="R587" s="51"/>
      <c r="S587" s="51"/>
      <c r="T587" s="51"/>
      <c r="U587" s="51"/>
      <c r="V587" s="51"/>
    </row>
    <row r="588" spans="1:22" ht="15.75" customHeight="1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29"/>
      <c r="P588" s="29"/>
      <c r="Q588" s="29"/>
      <c r="R588" s="51"/>
      <c r="S588" s="51"/>
      <c r="T588" s="51"/>
      <c r="U588" s="51"/>
      <c r="V588" s="51"/>
    </row>
    <row r="589" spans="1:22" ht="15.75" customHeight="1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29"/>
      <c r="P589" s="29"/>
      <c r="Q589" s="29"/>
      <c r="R589" s="51"/>
      <c r="S589" s="51"/>
      <c r="T589" s="51"/>
      <c r="U589" s="51"/>
      <c r="V589" s="51"/>
    </row>
    <row r="590" spans="1:22" ht="15.75" customHeight="1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29"/>
      <c r="P590" s="29"/>
      <c r="Q590" s="29"/>
      <c r="R590" s="51"/>
      <c r="S590" s="51"/>
      <c r="T590" s="51"/>
      <c r="U590" s="51"/>
      <c r="V590" s="51"/>
    </row>
    <row r="591" spans="1:22" ht="15.75" customHeight="1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29"/>
      <c r="P591" s="29"/>
      <c r="Q591" s="29"/>
      <c r="R591" s="51"/>
      <c r="S591" s="51"/>
      <c r="T591" s="51"/>
      <c r="U591" s="51"/>
      <c r="V591" s="51"/>
    </row>
    <row r="592" spans="1:22" ht="15.75" customHeight="1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29"/>
      <c r="P592" s="29"/>
      <c r="Q592" s="29"/>
      <c r="R592" s="51"/>
      <c r="S592" s="51"/>
      <c r="T592" s="51"/>
      <c r="U592" s="51"/>
      <c r="V592" s="51"/>
    </row>
    <row r="593" spans="1:22" ht="15.75" customHeight="1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29"/>
      <c r="P593" s="29"/>
      <c r="Q593" s="29"/>
      <c r="R593" s="51"/>
      <c r="S593" s="51"/>
      <c r="T593" s="51"/>
      <c r="U593" s="51"/>
      <c r="V593" s="51"/>
    </row>
    <row r="594" spans="1:22" ht="15.75" customHeight="1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29"/>
      <c r="P594" s="29"/>
      <c r="Q594" s="29"/>
      <c r="R594" s="51"/>
      <c r="S594" s="51"/>
      <c r="T594" s="51"/>
      <c r="U594" s="51"/>
      <c r="V594" s="51"/>
    </row>
    <row r="595" spans="1:22" ht="15.75" customHeight="1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29"/>
      <c r="P595" s="29"/>
      <c r="Q595" s="29"/>
      <c r="R595" s="51"/>
      <c r="S595" s="51"/>
      <c r="T595" s="51"/>
      <c r="U595" s="51"/>
      <c r="V595" s="51"/>
    </row>
    <row r="596" spans="1:22" ht="15.75" customHeight="1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29"/>
      <c r="P596" s="29"/>
      <c r="Q596" s="29"/>
      <c r="R596" s="51"/>
      <c r="S596" s="51"/>
      <c r="T596" s="51"/>
      <c r="U596" s="51"/>
      <c r="V596" s="51"/>
    </row>
    <row r="597" spans="1:22" ht="15.75" customHeight="1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29"/>
      <c r="P597" s="29"/>
      <c r="Q597" s="29"/>
      <c r="R597" s="51"/>
      <c r="S597" s="51"/>
      <c r="T597" s="51"/>
      <c r="U597" s="51"/>
      <c r="V597" s="51"/>
    </row>
    <row r="598" spans="1:22" ht="15.75" customHeight="1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29"/>
      <c r="P598" s="29"/>
      <c r="Q598" s="29"/>
      <c r="R598" s="51"/>
      <c r="S598" s="51"/>
      <c r="T598" s="51"/>
      <c r="U598" s="51"/>
      <c r="V598" s="51"/>
    </row>
    <row r="599" spans="1:22" ht="15.75" customHeight="1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29"/>
      <c r="P599" s="29"/>
      <c r="Q599" s="29"/>
      <c r="R599" s="51"/>
      <c r="S599" s="51"/>
      <c r="T599" s="51"/>
      <c r="U599" s="51"/>
      <c r="V599" s="51"/>
    </row>
    <row r="600" spans="1:22" ht="15.75" customHeight="1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29"/>
      <c r="P600" s="29"/>
      <c r="Q600" s="29"/>
      <c r="R600" s="51"/>
      <c r="S600" s="51"/>
      <c r="T600" s="51"/>
      <c r="U600" s="51"/>
      <c r="V600" s="51"/>
    </row>
    <row r="601" spans="1:22" ht="15.75" customHeight="1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29"/>
      <c r="P601" s="29"/>
      <c r="Q601" s="29"/>
      <c r="R601" s="51"/>
      <c r="S601" s="51"/>
      <c r="T601" s="51"/>
      <c r="U601" s="51"/>
      <c r="V601" s="51"/>
    </row>
    <row r="602" spans="1:22" ht="15.75" customHeight="1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29"/>
      <c r="P602" s="29"/>
      <c r="Q602" s="29"/>
      <c r="R602" s="51"/>
      <c r="S602" s="51"/>
      <c r="T602" s="51"/>
      <c r="U602" s="51"/>
      <c r="V602" s="51"/>
    </row>
    <row r="603" spans="1:22" ht="15.75" customHeight="1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29"/>
      <c r="P603" s="29"/>
      <c r="Q603" s="29"/>
      <c r="R603" s="51"/>
      <c r="S603" s="51"/>
      <c r="T603" s="51"/>
      <c r="U603" s="51"/>
      <c r="V603" s="51"/>
    </row>
    <row r="604" spans="1:22" ht="15.75" customHeight="1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29"/>
      <c r="P604" s="29"/>
      <c r="Q604" s="29"/>
      <c r="R604" s="51"/>
      <c r="S604" s="51"/>
      <c r="T604" s="51"/>
      <c r="U604" s="51"/>
      <c r="V604" s="51"/>
    </row>
    <row r="605" spans="1:22" ht="15.75" customHeight="1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29"/>
      <c r="P605" s="29"/>
      <c r="Q605" s="29"/>
      <c r="R605" s="51"/>
      <c r="S605" s="51"/>
      <c r="T605" s="51"/>
      <c r="U605" s="51"/>
      <c r="V605" s="51"/>
    </row>
    <row r="606" spans="1:22" ht="15.75" customHeight="1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29"/>
      <c r="P606" s="29"/>
      <c r="Q606" s="29"/>
      <c r="R606" s="51"/>
      <c r="S606" s="51"/>
      <c r="T606" s="51"/>
      <c r="U606" s="51"/>
      <c r="V606" s="51"/>
    </row>
    <row r="607" spans="1:22" ht="15.75" customHeight="1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29"/>
      <c r="P607" s="29"/>
      <c r="Q607" s="29"/>
      <c r="R607" s="51"/>
      <c r="S607" s="51"/>
      <c r="T607" s="51"/>
      <c r="U607" s="51"/>
      <c r="V607" s="51"/>
    </row>
    <row r="608" spans="1:22" ht="15.75" customHeight="1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29"/>
      <c r="P608" s="29"/>
      <c r="Q608" s="29"/>
      <c r="R608" s="51"/>
      <c r="S608" s="51"/>
      <c r="T608" s="51"/>
      <c r="U608" s="51"/>
      <c r="V608" s="51"/>
    </row>
    <row r="609" spans="1:22" ht="15.75" customHeight="1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29"/>
      <c r="P609" s="29"/>
      <c r="Q609" s="29"/>
      <c r="R609" s="51"/>
      <c r="S609" s="51"/>
      <c r="T609" s="51"/>
      <c r="U609" s="51"/>
      <c r="V609" s="51"/>
    </row>
    <row r="610" spans="1:22" ht="15.75" customHeight="1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29"/>
      <c r="P610" s="29"/>
      <c r="Q610" s="29"/>
      <c r="R610" s="51"/>
      <c r="S610" s="51"/>
      <c r="T610" s="51"/>
      <c r="U610" s="51"/>
      <c r="V610" s="51"/>
    </row>
    <row r="611" spans="1:22" ht="15.75" customHeight="1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29"/>
      <c r="P611" s="29"/>
      <c r="Q611" s="29"/>
      <c r="R611" s="51"/>
      <c r="S611" s="51"/>
      <c r="T611" s="51"/>
      <c r="U611" s="51"/>
      <c r="V611" s="51"/>
    </row>
    <row r="612" spans="1:22" ht="15.75" customHeight="1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29"/>
      <c r="P612" s="29"/>
      <c r="Q612" s="29"/>
      <c r="R612" s="51"/>
      <c r="S612" s="51"/>
      <c r="T612" s="51"/>
      <c r="U612" s="51"/>
      <c r="V612" s="51"/>
    </row>
    <row r="613" spans="1:22" ht="15.75" customHeight="1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29"/>
      <c r="P613" s="29"/>
      <c r="Q613" s="29"/>
      <c r="R613" s="51"/>
      <c r="S613" s="51"/>
      <c r="T613" s="51"/>
      <c r="U613" s="51"/>
      <c r="V613" s="51"/>
    </row>
    <row r="614" spans="1:22" ht="15.75" customHeight="1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29"/>
      <c r="P614" s="29"/>
      <c r="Q614" s="29"/>
      <c r="R614" s="51"/>
      <c r="S614" s="51"/>
      <c r="T614" s="51"/>
      <c r="U614" s="51"/>
      <c r="V614" s="51"/>
    </row>
    <row r="615" spans="1:22" ht="15.75" customHeight="1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29"/>
      <c r="P615" s="29"/>
      <c r="Q615" s="29"/>
      <c r="R615" s="51"/>
      <c r="S615" s="51"/>
      <c r="T615" s="51"/>
      <c r="U615" s="51"/>
      <c r="V615" s="51"/>
    </row>
    <row r="616" spans="1:22" ht="15.75" customHeight="1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29"/>
      <c r="P616" s="29"/>
      <c r="Q616" s="29"/>
      <c r="R616" s="51"/>
      <c r="S616" s="51"/>
      <c r="T616" s="51"/>
      <c r="U616" s="51"/>
      <c r="V616" s="51"/>
    </row>
    <row r="617" spans="1:22" ht="15.75" customHeight="1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29"/>
      <c r="P617" s="29"/>
      <c r="Q617" s="29"/>
      <c r="R617" s="51"/>
      <c r="S617" s="51"/>
      <c r="T617" s="51"/>
      <c r="U617" s="51"/>
      <c r="V617" s="51"/>
    </row>
    <row r="618" spans="1:22" ht="15.75" customHeight="1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29"/>
      <c r="P618" s="29"/>
      <c r="Q618" s="29"/>
      <c r="R618" s="51"/>
      <c r="S618" s="51"/>
      <c r="T618" s="51"/>
      <c r="U618" s="51"/>
      <c r="V618" s="51"/>
    </row>
    <row r="619" spans="1:22" ht="15.75" customHeight="1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29"/>
      <c r="P619" s="29"/>
      <c r="Q619" s="29"/>
      <c r="R619" s="51"/>
      <c r="S619" s="51"/>
      <c r="T619" s="51"/>
      <c r="U619" s="51"/>
      <c r="V619" s="51"/>
    </row>
    <row r="620" spans="1:22" ht="15.75" customHeight="1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29"/>
      <c r="P620" s="29"/>
      <c r="Q620" s="29"/>
      <c r="R620" s="51"/>
      <c r="S620" s="51"/>
      <c r="T620" s="51"/>
      <c r="U620" s="51"/>
      <c r="V620" s="51"/>
    </row>
    <row r="621" spans="1:22" ht="15.75" customHeight="1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29"/>
      <c r="P621" s="29"/>
      <c r="Q621" s="29"/>
      <c r="R621" s="51"/>
      <c r="S621" s="51"/>
      <c r="T621" s="51"/>
      <c r="U621" s="51"/>
      <c r="V621" s="51"/>
    </row>
    <row r="622" spans="1:22" ht="15.75" customHeight="1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29"/>
      <c r="P622" s="29"/>
      <c r="Q622" s="29"/>
      <c r="R622" s="51"/>
      <c r="S622" s="51"/>
      <c r="T622" s="51"/>
      <c r="U622" s="51"/>
      <c r="V622" s="51"/>
    </row>
    <row r="623" spans="1:22" ht="15.75" customHeight="1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29"/>
      <c r="P623" s="29"/>
      <c r="Q623" s="29"/>
      <c r="R623" s="51"/>
      <c r="S623" s="51"/>
      <c r="T623" s="51"/>
      <c r="U623" s="51"/>
      <c r="V623" s="51"/>
    </row>
    <row r="624" spans="1:22" ht="15.75" customHeight="1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29"/>
      <c r="P624" s="29"/>
      <c r="Q624" s="29"/>
      <c r="R624" s="51"/>
      <c r="S624" s="51"/>
      <c r="T624" s="51"/>
      <c r="U624" s="51"/>
      <c r="V624" s="51"/>
    </row>
    <row r="625" spans="1:22" ht="15.75" customHeight="1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29"/>
      <c r="P625" s="29"/>
      <c r="Q625" s="29"/>
      <c r="R625" s="51"/>
      <c r="S625" s="51"/>
      <c r="T625" s="51"/>
      <c r="U625" s="51"/>
      <c r="V625" s="51"/>
    </row>
    <row r="626" spans="1:22" ht="15.75" customHeight="1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29"/>
      <c r="P626" s="29"/>
      <c r="Q626" s="29"/>
      <c r="R626" s="51"/>
      <c r="S626" s="51"/>
      <c r="T626" s="51"/>
      <c r="U626" s="51"/>
      <c r="V626" s="51"/>
    </row>
    <row r="627" spans="1:22" ht="15.75" customHeight="1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29"/>
      <c r="P627" s="29"/>
      <c r="Q627" s="29"/>
      <c r="R627" s="51"/>
      <c r="S627" s="51"/>
      <c r="T627" s="51"/>
      <c r="U627" s="51"/>
      <c r="V627" s="51"/>
    </row>
    <row r="628" spans="1:22" ht="15.75" customHeight="1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29"/>
      <c r="P628" s="29"/>
      <c r="Q628" s="29"/>
      <c r="R628" s="51"/>
      <c r="S628" s="51"/>
      <c r="T628" s="51"/>
      <c r="U628" s="51"/>
      <c r="V628" s="51"/>
    </row>
    <row r="629" spans="1:22" ht="15.75" customHeight="1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29"/>
      <c r="P629" s="29"/>
      <c r="Q629" s="29"/>
      <c r="R629" s="51"/>
      <c r="S629" s="51"/>
      <c r="T629" s="51"/>
      <c r="U629" s="51"/>
      <c r="V629" s="51"/>
    </row>
    <row r="630" spans="1:22" ht="15.75" customHeight="1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29"/>
      <c r="P630" s="29"/>
      <c r="Q630" s="29"/>
      <c r="R630" s="51"/>
      <c r="S630" s="51"/>
      <c r="T630" s="51"/>
      <c r="U630" s="51"/>
      <c r="V630" s="51"/>
    </row>
    <row r="631" spans="1:22" ht="15.75" customHeight="1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29"/>
      <c r="P631" s="29"/>
      <c r="Q631" s="29"/>
      <c r="R631" s="51"/>
      <c r="S631" s="51"/>
      <c r="T631" s="51"/>
      <c r="U631" s="51"/>
      <c r="V631" s="51"/>
    </row>
    <row r="632" spans="1:22" ht="15.75" customHeight="1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29"/>
      <c r="P632" s="29"/>
      <c r="Q632" s="29"/>
      <c r="R632" s="51"/>
      <c r="S632" s="51"/>
      <c r="T632" s="51"/>
      <c r="U632" s="51"/>
      <c r="V632" s="51"/>
    </row>
    <row r="633" spans="1:22" ht="15.75" customHeight="1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29"/>
      <c r="P633" s="29"/>
      <c r="Q633" s="29"/>
      <c r="R633" s="51"/>
      <c r="S633" s="51"/>
      <c r="T633" s="51"/>
      <c r="U633" s="51"/>
      <c r="V633" s="51"/>
    </row>
    <row r="634" spans="1:22" ht="15.75" customHeight="1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29"/>
      <c r="P634" s="29"/>
      <c r="Q634" s="29"/>
      <c r="R634" s="51"/>
      <c r="S634" s="51"/>
      <c r="T634" s="51"/>
      <c r="U634" s="51"/>
      <c r="V634" s="51"/>
    </row>
    <row r="635" spans="1:22" ht="15.75" customHeight="1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29"/>
      <c r="P635" s="29"/>
      <c r="Q635" s="29"/>
      <c r="R635" s="51"/>
      <c r="S635" s="51"/>
      <c r="T635" s="51"/>
      <c r="U635" s="51"/>
      <c r="V635" s="51"/>
    </row>
    <row r="636" spans="1:22" ht="15.75" customHeight="1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29"/>
      <c r="P636" s="29"/>
      <c r="Q636" s="29"/>
      <c r="R636" s="51"/>
      <c r="S636" s="51"/>
      <c r="T636" s="51"/>
      <c r="U636" s="51"/>
      <c r="V636" s="51"/>
    </row>
    <row r="637" spans="1:22" ht="15.75" customHeight="1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29"/>
      <c r="P637" s="29"/>
      <c r="Q637" s="29"/>
      <c r="R637" s="51"/>
      <c r="S637" s="51"/>
      <c r="T637" s="51"/>
      <c r="U637" s="51"/>
      <c r="V637" s="51"/>
    </row>
    <row r="638" spans="1:22" ht="15.75" customHeight="1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29"/>
      <c r="P638" s="29"/>
      <c r="Q638" s="29"/>
      <c r="R638" s="51"/>
      <c r="S638" s="51"/>
      <c r="T638" s="51"/>
      <c r="U638" s="51"/>
      <c r="V638" s="51"/>
    </row>
    <row r="639" spans="1:22" ht="15.75" customHeight="1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29"/>
      <c r="P639" s="29"/>
      <c r="Q639" s="29"/>
      <c r="R639" s="51"/>
      <c r="S639" s="51"/>
      <c r="T639" s="51"/>
      <c r="U639" s="51"/>
      <c r="V639" s="51"/>
    </row>
    <row r="640" spans="1:22" ht="15.75" customHeight="1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29"/>
      <c r="P640" s="29"/>
      <c r="Q640" s="29"/>
      <c r="R640" s="51"/>
      <c r="S640" s="51"/>
      <c r="T640" s="51"/>
      <c r="U640" s="51"/>
      <c r="V640" s="51"/>
    </row>
    <row r="641" spans="1:22" ht="15.75" customHeight="1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29"/>
      <c r="P641" s="29"/>
      <c r="Q641" s="29"/>
      <c r="R641" s="51"/>
      <c r="S641" s="51"/>
      <c r="T641" s="51"/>
      <c r="U641" s="51"/>
      <c r="V641" s="51"/>
    </row>
    <row r="642" spans="1:22" ht="15.75" customHeight="1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29"/>
      <c r="P642" s="29"/>
      <c r="Q642" s="29"/>
      <c r="R642" s="51"/>
      <c r="S642" s="51"/>
      <c r="T642" s="51"/>
      <c r="U642" s="51"/>
      <c r="V642" s="51"/>
    </row>
    <row r="643" spans="1:22" ht="15.75" customHeight="1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29"/>
      <c r="P643" s="29"/>
      <c r="Q643" s="29"/>
      <c r="R643" s="51"/>
      <c r="S643" s="51"/>
      <c r="T643" s="51"/>
      <c r="U643" s="51"/>
      <c r="V643" s="51"/>
    </row>
    <row r="644" spans="1:22" ht="15.75" customHeight="1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29"/>
      <c r="P644" s="29"/>
      <c r="Q644" s="29"/>
      <c r="R644" s="51"/>
      <c r="S644" s="51"/>
      <c r="T644" s="51"/>
      <c r="U644" s="51"/>
      <c r="V644" s="51"/>
    </row>
    <row r="645" spans="1:22" ht="15.75" customHeight="1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29"/>
      <c r="P645" s="29"/>
      <c r="Q645" s="29"/>
      <c r="R645" s="51"/>
      <c r="S645" s="51"/>
      <c r="T645" s="51"/>
      <c r="U645" s="51"/>
      <c r="V645" s="51"/>
    </row>
    <row r="646" spans="1:22" ht="15.75" customHeight="1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29"/>
      <c r="P646" s="29"/>
      <c r="Q646" s="29"/>
      <c r="R646" s="51"/>
      <c r="S646" s="51"/>
      <c r="T646" s="51"/>
      <c r="U646" s="51"/>
      <c r="V646" s="51"/>
    </row>
    <row r="647" spans="1:22" ht="15.75" customHeight="1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29"/>
      <c r="P647" s="29"/>
      <c r="Q647" s="29"/>
      <c r="R647" s="51"/>
      <c r="S647" s="51"/>
      <c r="T647" s="51"/>
      <c r="U647" s="51"/>
      <c r="V647" s="51"/>
    </row>
    <row r="648" spans="1:22" ht="15.75" customHeight="1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29"/>
      <c r="P648" s="29"/>
      <c r="Q648" s="29"/>
      <c r="R648" s="51"/>
      <c r="S648" s="51"/>
      <c r="T648" s="51"/>
      <c r="U648" s="51"/>
      <c r="V648" s="51"/>
    </row>
    <row r="649" spans="1:22" ht="15.75" customHeight="1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29"/>
      <c r="P649" s="29"/>
      <c r="Q649" s="29"/>
      <c r="R649" s="51"/>
      <c r="S649" s="51"/>
      <c r="T649" s="51"/>
      <c r="U649" s="51"/>
      <c r="V649" s="51"/>
    </row>
    <row r="650" spans="1:22" ht="15.75" customHeight="1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29"/>
      <c r="P650" s="29"/>
      <c r="Q650" s="29"/>
      <c r="R650" s="51"/>
      <c r="S650" s="51"/>
      <c r="T650" s="51"/>
      <c r="U650" s="51"/>
      <c r="V650" s="51"/>
    </row>
    <row r="651" spans="1:22" ht="15.75" customHeight="1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29"/>
      <c r="P651" s="29"/>
      <c r="Q651" s="29"/>
      <c r="R651" s="51"/>
      <c r="S651" s="51"/>
      <c r="T651" s="51"/>
      <c r="U651" s="51"/>
      <c r="V651" s="51"/>
    </row>
    <row r="652" spans="1:22" ht="15.75" customHeight="1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29"/>
      <c r="P652" s="29"/>
      <c r="Q652" s="29"/>
      <c r="R652" s="51"/>
      <c r="S652" s="51"/>
      <c r="T652" s="51"/>
      <c r="U652" s="51"/>
      <c r="V652" s="51"/>
    </row>
    <row r="653" spans="1:22" ht="15.75" customHeight="1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29"/>
      <c r="P653" s="29"/>
      <c r="Q653" s="29"/>
      <c r="R653" s="51"/>
      <c r="S653" s="51"/>
      <c r="T653" s="51"/>
      <c r="U653" s="51"/>
      <c r="V653" s="51"/>
    </row>
    <row r="654" spans="1:22" ht="15.75" customHeight="1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29"/>
      <c r="P654" s="29"/>
      <c r="Q654" s="29"/>
      <c r="R654" s="51"/>
      <c r="S654" s="51"/>
      <c r="T654" s="51"/>
      <c r="U654" s="51"/>
      <c r="V654" s="51"/>
    </row>
    <row r="655" spans="1:22" ht="15.75" customHeight="1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29"/>
      <c r="P655" s="29"/>
      <c r="Q655" s="29"/>
      <c r="R655" s="51"/>
      <c r="S655" s="51"/>
      <c r="T655" s="51"/>
      <c r="U655" s="51"/>
      <c r="V655" s="51"/>
    </row>
    <row r="656" spans="1:22" ht="15.75" customHeight="1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29"/>
      <c r="P656" s="29"/>
      <c r="Q656" s="29"/>
      <c r="R656" s="51"/>
      <c r="S656" s="51"/>
      <c r="T656" s="51"/>
      <c r="U656" s="51"/>
      <c r="V656" s="51"/>
    </row>
    <row r="657" spans="1:22" ht="15.75" customHeight="1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29"/>
      <c r="P657" s="29"/>
      <c r="Q657" s="29"/>
      <c r="R657" s="51"/>
      <c r="S657" s="51"/>
      <c r="T657" s="51"/>
      <c r="U657" s="51"/>
      <c r="V657" s="51"/>
    </row>
    <row r="658" spans="1:22" ht="15.75" customHeight="1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29"/>
      <c r="P658" s="29"/>
      <c r="Q658" s="29"/>
      <c r="R658" s="51"/>
      <c r="S658" s="51"/>
      <c r="T658" s="51"/>
      <c r="U658" s="51"/>
      <c r="V658" s="51"/>
    </row>
    <row r="659" spans="1:22" ht="15.75" customHeight="1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29"/>
      <c r="P659" s="29"/>
      <c r="Q659" s="29"/>
      <c r="R659" s="51"/>
      <c r="S659" s="51"/>
      <c r="T659" s="51"/>
      <c r="U659" s="51"/>
      <c r="V659" s="51"/>
    </row>
    <row r="660" spans="1:22" ht="15.75" customHeight="1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29"/>
      <c r="P660" s="29"/>
      <c r="Q660" s="29"/>
      <c r="R660" s="51"/>
      <c r="S660" s="51"/>
      <c r="T660" s="51"/>
      <c r="U660" s="51"/>
      <c r="V660" s="51"/>
    </row>
    <row r="661" spans="1:22" ht="15.75" customHeight="1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29"/>
      <c r="P661" s="29"/>
      <c r="Q661" s="29"/>
      <c r="R661" s="51"/>
      <c r="S661" s="51"/>
      <c r="T661" s="51"/>
      <c r="U661" s="51"/>
      <c r="V661" s="51"/>
    </row>
    <row r="662" spans="1:22" ht="15.75" customHeight="1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29"/>
      <c r="P662" s="29"/>
      <c r="Q662" s="29"/>
      <c r="R662" s="51"/>
      <c r="S662" s="51"/>
      <c r="T662" s="51"/>
      <c r="U662" s="51"/>
      <c r="V662" s="51"/>
    </row>
    <row r="663" spans="1:22" ht="15.75" customHeight="1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29"/>
      <c r="P663" s="29"/>
      <c r="Q663" s="29"/>
      <c r="R663" s="51"/>
      <c r="S663" s="51"/>
      <c r="T663" s="51"/>
      <c r="U663" s="51"/>
      <c r="V663" s="51"/>
    </row>
    <row r="664" spans="1:22" ht="15.75" customHeight="1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29"/>
      <c r="P664" s="29"/>
      <c r="Q664" s="29"/>
      <c r="R664" s="51"/>
      <c r="S664" s="51"/>
      <c r="T664" s="51"/>
      <c r="U664" s="51"/>
      <c r="V664" s="51"/>
    </row>
    <row r="665" spans="1:22" ht="15.75" customHeight="1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29"/>
      <c r="P665" s="29"/>
      <c r="Q665" s="29"/>
      <c r="R665" s="51"/>
      <c r="S665" s="51"/>
      <c r="T665" s="51"/>
      <c r="U665" s="51"/>
      <c r="V665" s="51"/>
    </row>
    <row r="666" spans="1:22" ht="15.75" customHeight="1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29"/>
      <c r="P666" s="29"/>
      <c r="Q666" s="29"/>
      <c r="R666" s="51"/>
      <c r="S666" s="51"/>
      <c r="T666" s="51"/>
      <c r="U666" s="51"/>
      <c r="V666" s="51"/>
    </row>
    <row r="667" spans="1:22" ht="15.75" customHeight="1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29"/>
      <c r="P667" s="29"/>
      <c r="Q667" s="29"/>
      <c r="R667" s="51"/>
      <c r="S667" s="51"/>
      <c r="T667" s="51"/>
      <c r="U667" s="51"/>
      <c r="V667" s="51"/>
    </row>
    <row r="668" spans="1:22" ht="15.75" customHeight="1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29"/>
      <c r="P668" s="29"/>
      <c r="Q668" s="29"/>
      <c r="R668" s="51"/>
      <c r="S668" s="51"/>
      <c r="T668" s="51"/>
      <c r="U668" s="51"/>
      <c r="V668" s="51"/>
    </row>
    <row r="669" spans="1:22" ht="15.75" customHeight="1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29"/>
      <c r="P669" s="29"/>
      <c r="Q669" s="29"/>
      <c r="R669" s="51"/>
      <c r="S669" s="51"/>
      <c r="T669" s="51"/>
      <c r="U669" s="51"/>
      <c r="V669" s="51"/>
    </row>
    <row r="670" spans="1:22" ht="15.75" customHeight="1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29"/>
      <c r="P670" s="29"/>
      <c r="Q670" s="29"/>
      <c r="R670" s="51"/>
      <c r="S670" s="51"/>
      <c r="T670" s="51"/>
      <c r="U670" s="51"/>
      <c r="V670" s="51"/>
    </row>
    <row r="671" spans="1:22" ht="15.75" customHeight="1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29"/>
      <c r="P671" s="29"/>
      <c r="Q671" s="29"/>
      <c r="R671" s="51"/>
      <c r="S671" s="51"/>
      <c r="T671" s="51"/>
      <c r="U671" s="51"/>
      <c r="V671" s="51"/>
    </row>
    <row r="672" spans="1:22" ht="15.75" customHeight="1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29"/>
      <c r="P672" s="29"/>
      <c r="Q672" s="29"/>
      <c r="R672" s="51"/>
      <c r="S672" s="51"/>
      <c r="T672" s="51"/>
      <c r="U672" s="51"/>
      <c r="V672" s="51"/>
    </row>
    <row r="673" spans="1:22" ht="15.75" customHeight="1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29"/>
      <c r="P673" s="29"/>
      <c r="Q673" s="29"/>
      <c r="R673" s="51"/>
      <c r="S673" s="51"/>
      <c r="T673" s="51"/>
      <c r="U673" s="51"/>
      <c r="V673" s="51"/>
    </row>
    <row r="674" spans="1:22" ht="15.75" customHeight="1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29"/>
      <c r="P674" s="29"/>
      <c r="Q674" s="29"/>
      <c r="R674" s="51"/>
      <c r="S674" s="51"/>
      <c r="T674" s="51"/>
      <c r="U674" s="51"/>
      <c r="V674" s="51"/>
    </row>
    <row r="675" spans="1:22" ht="15.75" customHeight="1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29"/>
      <c r="P675" s="29"/>
      <c r="Q675" s="29"/>
      <c r="R675" s="51"/>
      <c r="S675" s="51"/>
      <c r="T675" s="51"/>
      <c r="U675" s="51"/>
      <c r="V675" s="51"/>
    </row>
    <row r="676" spans="1:22" ht="15.75" customHeight="1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29"/>
      <c r="P676" s="29"/>
      <c r="Q676" s="29"/>
      <c r="R676" s="51"/>
      <c r="S676" s="51"/>
      <c r="T676" s="51"/>
      <c r="U676" s="51"/>
      <c r="V676" s="51"/>
    </row>
    <row r="677" spans="1:22" ht="15.75" customHeight="1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29"/>
      <c r="P677" s="29"/>
      <c r="Q677" s="29"/>
      <c r="R677" s="51"/>
      <c r="S677" s="51"/>
      <c r="T677" s="51"/>
      <c r="U677" s="51"/>
      <c r="V677" s="51"/>
    </row>
    <row r="678" spans="1:22" ht="15.75" customHeight="1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29"/>
      <c r="P678" s="29"/>
      <c r="Q678" s="29"/>
      <c r="R678" s="51"/>
      <c r="S678" s="51"/>
      <c r="T678" s="51"/>
      <c r="U678" s="51"/>
      <c r="V678" s="51"/>
    </row>
    <row r="679" spans="1:22" ht="15.75" customHeight="1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29"/>
      <c r="P679" s="29"/>
      <c r="Q679" s="29"/>
      <c r="R679" s="51"/>
      <c r="S679" s="51"/>
      <c r="T679" s="51"/>
      <c r="U679" s="51"/>
      <c r="V679" s="51"/>
    </row>
    <row r="680" spans="1:22" ht="15.75" customHeight="1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29"/>
      <c r="P680" s="29"/>
      <c r="Q680" s="29"/>
      <c r="R680" s="51"/>
      <c r="S680" s="51"/>
      <c r="T680" s="51"/>
      <c r="U680" s="51"/>
      <c r="V680" s="51"/>
    </row>
    <row r="681" spans="1:22" ht="15.75" customHeight="1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29"/>
      <c r="P681" s="29"/>
      <c r="Q681" s="29"/>
      <c r="R681" s="51"/>
      <c r="S681" s="51"/>
      <c r="T681" s="51"/>
      <c r="U681" s="51"/>
      <c r="V681" s="51"/>
    </row>
    <row r="682" spans="1:22" ht="15.75" customHeight="1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29"/>
      <c r="P682" s="29"/>
      <c r="Q682" s="29"/>
      <c r="R682" s="51"/>
      <c r="S682" s="51"/>
      <c r="T682" s="51"/>
      <c r="U682" s="51"/>
      <c r="V682" s="51"/>
    </row>
    <row r="683" spans="1:22" ht="15.75" customHeight="1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29"/>
      <c r="P683" s="29"/>
      <c r="Q683" s="29"/>
      <c r="R683" s="51"/>
      <c r="S683" s="51"/>
      <c r="T683" s="51"/>
      <c r="U683" s="51"/>
      <c r="V683" s="51"/>
    </row>
    <row r="684" spans="1:22" ht="15.75" customHeight="1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29"/>
      <c r="P684" s="29"/>
      <c r="Q684" s="29"/>
      <c r="R684" s="51"/>
      <c r="S684" s="51"/>
      <c r="T684" s="51"/>
      <c r="U684" s="51"/>
      <c r="V684" s="51"/>
    </row>
    <row r="685" spans="1:22" ht="15.75" customHeight="1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29"/>
      <c r="P685" s="29"/>
      <c r="Q685" s="29"/>
      <c r="R685" s="51"/>
      <c r="S685" s="51"/>
      <c r="T685" s="51"/>
      <c r="U685" s="51"/>
      <c r="V685" s="51"/>
    </row>
    <row r="686" spans="1:22" ht="15.75" customHeight="1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29"/>
      <c r="P686" s="29"/>
      <c r="Q686" s="29"/>
      <c r="R686" s="51"/>
      <c r="S686" s="51"/>
      <c r="T686" s="51"/>
      <c r="U686" s="51"/>
      <c r="V686" s="51"/>
    </row>
    <row r="687" spans="1:22" ht="15.75" customHeight="1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29"/>
      <c r="P687" s="29"/>
      <c r="Q687" s="29"/>
      <c r="R687" s="51"/>
      <c r="S687" s="51"/>
      <c r="T687" s="51"/>
      <c r="U687" s="51"/>
      <c r="V687" s="51"/>
    </row>
    <row r="688" spans="1:22" ht="15.75" customHeight="1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29"/>
      <c r="P688" s="29"/>
      <c r="Q688" s="29"/>
      <c r="R688" s="51"/>
      <c r="S688" s="51"/>
      <c r="T688" s="51"/>
      <c r="U688" s="51"/>
      <c r="V688" s="51"/>
    </row>
    <row r="689" spans="1:22" ht="15.75" customHeight="1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29"/>
      <c r="P689" s="29"/>
      <c r="Q689" s="29"/>
      <c r="R689" s="51"/>
      <c r="S689" s="51"/>
      <c r="T689" s="51"/>
      <c r="U689" s="51"/>
      <c r="V689" s="51"/>
    </row>
    <row r="690" spans="1:22" ht="15.75" customHeight="1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29"/>
      <c r="P690" s="29"/>
      <c r="Q690" s="29"/>
      <c r="R690" s="51"/>
      <c r="S690" s="51"/>
      <c r="T690" s="51"/>
      <c r="U690" s="51"/>
      <c r="V690" s="51"/>
    </row>
    <row r="691" spans="1:22" ht="15.75" customHeight="1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29"/>
      <c r="P691" s="29"/>
      <c r="Q691" s="29"/>
      <c r="R691" s="51"/>
      <c r="S691" s="51"/>
      <c r="T691" s="51"/>
      <c r="U691" s="51"/>
      <c r="V691" s="51"/>
    </row>
    <row r="692" spans="1:22" ht="15.75" customHeight="1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29"/>
      <c r="P692" s="29"/>
      <c r="Q692" s="29"/>
      <c r="R692" s="51"/>
      <c r="S692" s="51"/>
      <c r="T692" s="51"/>
      <c r="U692" s="51"/>
      <c r="V692" s="51"/>
    </row>
    <row r="693" spans="1:22" ht="15.75" customHeight="1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29"/>
      <c r="P693" s="29"/>
      <c r="Q693" s="29"/>
      <c r="R693" s="51"/>
      <c r="S693" s="51"/>
      <c r="T693" s="51"/>
      <c r="U693" s="51"/>
      <c r="V693" s="51"/>
    </row>
    <row r="694" spans="1:22" ht="15.75" customHeight="1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29"/>
      <c r="P694" s="29"/>
      <c r="Q694" s="29"/>
      <c r="R694" s="51"/>
      <c r="S694" s="51"/>
      <c r="T694" s="51"/>
      <c r="U694" s="51"/>
      <c r="V694" s="51"/>
    </row>
    <row r="695" spans="1:22" ht="15.75" customHeight="1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29"/>
      <c r="P695" s="29"/>
      <c r="Q695" s="29"/>
      <c r="R695" s="51"/>
      <c r="S695" s="51"/>
      <c r="T695" s="51"/>
      <c r="U695" s="51"/>
      <c r="V695" s="51"/>
    </row>
    <row r="696" spans="1:22" ht="15.75" customHeight="1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29"/>
      <c r="P696" s="29"/>
      <c r="Q696" s="29"/>
      <c r="R696" s="51"/>
      <c r="S696" s="51"/>
      <c r="T696" s="51"/>
      <c r="U696" s="51"/>
      <c r="V696" s="51"/>
    </row>
    <row r="697" spans="1:22" ht="15.75" customHeight="1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29"/>
      <c r="P697" s="29"/>
      <c r="Q697" s="29"/>
      <c r="R697" s="51"/>
      <c r="S697" s="51"/>
      <c r="T697" s="51"/>
      <c r="U697" s="51"/>
      <c r="V697" s="51"/>
    </row>
    <row r="698" spans="1:22" ht="15.75" customHeight="1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29"/>
      <c r="P698" s="29"/>
      <c r="Q698" s="29"/>
      <c r="R698" s="51"/>
      <c r="S698" s="51"/>
      <c r="T698" s="51"/>
      <c r="U698" s="51"/>
      <c r="V698" s="51"/>
    </row>
    <row r="699" spans="1:22" ht="15.75" customHeight="1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29"/>
      <c r="P699" s="29"/>
      <c r="Q699" s="29"/>
      <c r="R699" s="51"/>
      <c r="S699" s="51"/>
      <c r="T699" s="51"/>
      <c r="U699" s="51"/>
      <c r="V699" s="51"/>
    </row>
    <row r="700" spans="1:22" ht="15.75" customHeight="1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29"/>
      <c r="P700" s="29"/>
      <c r="Q700" s="29"/>
      <c r="R700" s="51"/>
      <c r="S700" s="51"/>
      <c r="T700" s="51"/>
      <c r="U700" s="51"/>
      <c r="V700" s="51"/>
    </row>
    <row r="701" spans="1:22" ht="15.75" customHeight="1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29"/>
      <c r="P701" s="29"/>
      <c r="Q701" s="29"/>
      <c r="R701" s="51"/>
      <c r="S701" s="51"/>
      <c r="T701" s="51"/>
      <c r="U701" s="51"/>
      <c r="V701" s="51"/>
    </row>
    <row r="702" spans="1:22" ht="15.75" customHeight="1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29"/>
      <c r="P702" s="29"/>
      <c r="Q702" s="29"/>
      <c r="R702" s="51"/>
      <c r="S702" s="51"/>
      <c r="T702" s="51"/>
      <c r="U702" s="51"/>
      <c r="V702" s="51"/>
    </row>
    <row r="703" spans="1:22" ht="15.75" customHeight="1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29"/>
      <c r="P703" s="29"/>
      <c r="Q703" s="29"/>
      <c r="R703" s="51"/>
      <c r="S703" s="51"/>
      <c r="T703" s="51"/>
      <c r="U703" s="51"/>
      <c r="V703" s="51"/>
    </row>
    <row r="704" spans="1:22" ht="15.75" customHeight="1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29"/>
      <c r="P704" s="29"/>
      <c r="Q704" s="29"/>
      <c r="R704" s="51"/>
      <c r="S704" s="51"/>
      <c r="T704" s="51"/>
      <c r="U704" s="51"/>
      <c r="V704" s="51"/>
    </row>
    <row r="705" spans="1:22" ht="15.75" customHeight="1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29"/>
      <c r="P705" s="29"/>
      <c r="Q705" s="29"/>
      <c r="R705" s="51"/>
      <c r="S705" s="51"/>
      <c r="T705" s="51"/>
      <c r="U705" s="51"/>
      <c r="V705" s="51"/>
    </row>
    <row r="706" spans="1:22" ht="15.75" customHeight="1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29"/>
      <c r="P706" s="29"/>
      <c r="Q706" s="29"/>
      <c r="R706" s="51"/>
      <c r="S706" s="51"/>
      <c r="T706" s="51"/>
      <c r="U706" s="51"/>
      <c r="V706" s="51"/>
    </row>
    <row r="707" spans="1:22" ht="15.75" customHeight="1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29"/>
      <c r="P707" s="29"/>
      <c r="Q707" s="29"/>
      <c r="R707" s="51"/>
      <c r="S707" s="51"/>
      <c r="T707" s="51"/>
      <c r="U707" s="51"/>
      <c r="V707" s="51"/>
    </row>
    <row r="708" spans="1:22" ht="15.75" customHeight="1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29"/>
      <c r="P708" s="29"/>
      <c r="Q708" s="29"/>
      <c r="R708" s="51"/>
      <c r="S708" s="51"/>
      <c r="T708" s="51"/>
      <c r="U708" s="51"/>
      <c r="V708" s="51"/>
    </row>
    <row r="709" spans="1:22" ht="15.75" customHeight="1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29"/>
      <c r="P709" s="29"/>
      <c r="Q709" s="29"/>
      <c r="R709" s="51"/>
      <c r="S709" s="51"/>
      <c r="T709" s="51"/>
      <c r="U709" s="51"/>
      <c r="V709" s="51"/>
    </row>
    <row r="710" spans="1:22" ht="15.75" customHeight="1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29"/>
      <c r="P710" s="29"/>
      <c r="Q710" s="29"/>
      <c r="R710" s="51"/>
      <c r="S710" s="51"/>
      <c r="T710" s="51"/>
      <c r="U710" s="51"/>
      <c r="V710" s="51"/>
    </row>
    <row r="711" spans="1:22" ht="15.75" customHeight="1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29"/>
      <c r="P711" s="29"/>
      <c r="Q711" s="29"/>
      <c r="R711" s="51"/>
      <c r="S711" s="51"/>
      <c r="T711" s="51"/>
      <c r="U711" s="51"/>
      <c r="V711" s="51"/>
    </row>
    <row r="712" spans="1:22" ht="15.75" customHeight="1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29"/>
      <c r="P712" s="29"/>
      <c r="Q712" s="29"/>
      <c r="R712" s="51"/>
      <c r="S712" s="51"/>
      <c r="T712" s="51"/>
      <c r="U712" s="51"/>
      <c r="V712" s="51"/>
    </row>
    <row r="713" spans="1:22" ht="15.75" customHeight="1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29"/>
      <c r="P713" s="29"/>
      <c r="Q713" s="29"/>
      <c r="R713" s="51"/>
      <c r="S713" s="51"/>
      <c r="T713" s="51"/>
      <c r="U713" s="51"/>
      <c r="V713" s="51"/>
    </row>
    <row r="714" spans="1:22" ht="15.75" customHeight="1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29"/>
      <c r="P714" s="29"/>
      <c r="Q714" s="29"/>
      <c r="R714" s="51"/>
      <c r="S714" s="51"/>
      <c r="T714" s="51"/>
      <c r="U714" s="51"/>
      <c r="V714" s="51"/>
    </row>
    <row r="715" spans="1:22" ht="15.75" customHeight="1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29"/>
      <c r="P715" s="29"/>
      <c r="Q715" s="29"/>
      <c r="R715" s="51"/>
      <c r="S715" s="51"/>
      <c r="T715" s="51"/>
      <c r="U715" s="51"/>
      <c r="V715" s="51"/>
    </row>
    <row r="716" spans="1:22" ht="15.75" customHeight="1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29"/>
      <c r="P716" s="29"/>
      <c r="Q716" s="29"/>
      <c r="R716" s="51"/>
      <c r="S716" s="51"/>
      <c r="T716" s="51"/>
      <c r="U716" s="51"/>
      <c r="V716" s="51"/>
    </row>
    <row r="717" spans="1:22" ht="15.75" customHeight="1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29"/>
      <c r="P717" s="29"/>
      <c r="Q717" s="29"/>
      <c r="R717" s="51"/>
      <c r="S717" s="51"/>
      <c r="T717" s="51"/>
      <c r="U717" s="51"/>
      <c r="V717" s="51"/>
    </row>
    <row r="718" spans="1:22" ht="15.75" customHeight="1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29"/>
      <c r="P718" s="29"/>
      <c r="Q718" s="29"/>
      <c r="R718" s="51"/>
      <c r="S718" s="51"/>
      <c r="T718" s="51"/>
      <c r="U718" s="51"/>
      <c r="V718" s="51"/>
    </row>
    <row r="719" spans="1:22" ht="15.75" customHeight="1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29"/>
      <c r="P719" s="29"/>
      <c r="Q719" s="29"/>
      <c r="R719" s="51"/>
      <c r="S719" s="51"/>
      <c r="T719" s="51"/>
      <c r="U719" s="51"/>
      <c r="V719" s="51"/>
    </row>
    <row r="720" spans="1:22" ht="15.75" customHeight="1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29"/>
      <c r="P720" s="29"/>
      <c r="Q720" s="29"/>
      <c r="R720" s="51"/>
      <c r="S720" s="51"/>
      <c r="T720" s="51"/>
      <c r="U720" s="51"/>
      <c r="V720" s="51"/>
    </row>
    <row r="721" spans="1:22" ht="15.75" customHeight="1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29"/>
      <c r="P721" s="29"/>
      <c r="Q721" s="29"/>
      <c r="R721" s="51"/>
      <c r="S721" s="51"/>
      <c r="T721" s="51"/>
      <c r="U721" s="51"/>
      <c r="V721" s="51"/>
    </row>
    <row r="722" spans="1:22" ht="15.75" customHeight="1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29"/>
      <c r="P722" s="29"/>
      <c r="Q722" s="29"/>
      <c r="R722" s="51"/>
      <c r="S722" s="51"/>
      <c r="T722" s="51"/>
      <c r="U722" s="51"/>
      <c r="V722" s="51"/>
    </row>
    <row r="723" spans="1:22" ht="15.75" customHeight="1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29"/>
      <c r="P723" s="29"/>
      <c r="Q723" s="29"/>
      <c r="R723" s="51"/>
      <c r="S723" s="51"/>
      <c r="T723" s="51"/>
      <c r="U723" s="51"/>
      <c r="V723" s="51"/>
    </row>
    <row r="724" spans="1:22" ht="15.75" customHeight="1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29"/>
      <c r="P724" s="29"/>
      <c r="Q724" s="29"/>
      <c r="R724" s="51"/>
      <c r="S724" s="51"/>
      <c r="T724" s="51"/>
      <c r="U724" s="51"/>
      <c r="V724" s="51"/>
    </row>
    <row r="725" spans="1:22" ht="15.75" customHeight="1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29"/>
      <c r="P725" s="29"/>
      <c r="Q725" s="29"/>
      <c r="R725" s="51"/>
      <c r="S725" s="51"/>
      <c r="T725" s="51"/>
      <c r="U725" s="51"/>
      <c r="V725" s="51"/>
    </row>
    <row r="726" spans="1:22" ht="15.75" customHeight="1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29"/>
      <c r="P726" s="29"/>
      <c r="Q726" s="29"/>
      <c r="R726" s="51"/>
      <c r="S726" s="51"/>
      <c r="T726" s="51"/>
      <c r="U726" s="51"/>
      <c r="V726" s="51"/>
    </row>
    <row r="727" spans="1:22" ht="15.75" customHeight="1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29"/>
      <c r="P727" s="29"/>
      <c r="Q727" s="29"/>
      <c r="R727" s="51"/>
      <c r="S727" s="51"/>
      <c r="T727" s="51"/>
      <c r="U727" s="51"/>
      <c r="V727" s="51"/>
    </row>
    <row r="728" spans="1:22" ht="15.75" customHeight="1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29"/>
      <c r="P728" s="29"/>
      <c r="Q728" s="29"/>
      <c r="R728" s="51"/>
      <c r="S728" s="51"/>
      <c r="T728" s="51"/>
      <c r="U728" s="51"/>
      <c r="V728" s="51"/>
    </row>
    <row r="729" spans="1:22" ht="15.75" customHeight="1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29"/>
      <c r="P729" s="29"/>
      <c r="Q729" s="29"/>
      <c r="R729" s="51"/>
      <c r="S729" s="51"/>
      <c r="T729" s="51"/>
      <c r="U729" s="51"/>
      <c r="V729" s="51"/>
    </row>
    <row r="730" spans="1:22" ht="15.75" customHeight="1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29"/>
      <c r="P730" s="29"/>
      <c r="Q730" s="29"/>
      <c r="R730" s="51"/>
      <c r="S730" s="51"/>
      <c r="T730" s="51"/>
      <c r="U730" s="51"/>
      <c r="V730" s="51"/>
    </row>
    <row r="731" spans="1:22" ht="15.75" customHeight="1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29"/>
      <c r="P731" s="29"/>
      <c r="Q731" s="29"/>
      <c r="R731" s="51"/>
      <c r="S731" s="51"/>
      <c r="T731" s="51"/>
      <c r="U731" s="51"/>
      <c r="V731" s="51"/>
    </row>
    <row r="732" spans="1:22" ht="15.75" customHeight="1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29"/>
      <c r="P732" s="29"/>
      <c r="Q732" s="29"/>
      <c r="R732" s="51"/>
      <c r="S732" s="51"/>
      <c r="T732" s="51"/>
      <c r="U732" s="51"/>
      <c r="V732" s="51"/>
    </row>
    <row r="733" spans="1:22" ht="15.75" customHeight="1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29"/>
      <c r="P733" s="29"/>
      <c r="Q733" s="29"/>
      <c r="R733" s="51"/>
      <c r="S733" s="51"/>
      <c r="T733" s="51"/>
      <c r="U733" s="51"/>
      <c r="V733" s="51"/>
    </row>
    <row r="734" spans="1:22" ht="15.75" customHeight="1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29"/>
      <c r="P734" s="29"/>
      <c r="Q734" s="29"/>
      <c r="R734" s="51"/>
      <c r="S734" s="51"/>
      <c r="T734" s="51"/>
      <c r="U734" s="51"/>
      <c r="V734" s="51"/>
    </row>
    <row r="735" spans="1:22" ht="15.75" customHeight="1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29"/>
      <c r="P735" s="29"/>
      <c r="Q735" s="29"/>
      <c r="R735" s="51"/>
      <c r="S735" s="51"/>
      <c r="T735" s="51"/>
      <c r="U735" s="51"/>
      <c r="V735" s="51"/>
    </row>
    <row r="736" spans="1:22" ht="15.75" customHeight="1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29"/>
      <c r="P736" s="29"/>
      <c r="Q736" s="29"/>
      <c r="R736" s="51"/>
      <c r="S736" s="51"/>
      <c r="T736" s="51"/>
      <c r="U736" s="51"/>
      <c r="V736" s="51"/>
    </row>
    <row r="737" spans="1:22" ht="15.75" customHeight="1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29"/>
      <c r="P737" s="29"/>
      <c r="Q737" s="29"/>
      <c r="R737" s="51"/>
      <c r="S737" s="51"/>
      <c r="T737" s="51"/>
      <c r="U737" s="51"/>
      <c r="V737" s="51"/>
    </row>
    <row r="738" spans="1:22" ht="15.75" customHeight="1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29"/>
      <c r="P738" s="29"/>
      <c r="Q738" s="29"/>
      <c r="R738" s="51"/>
      <c r="S738" s="51"/>
      <c r="T738" s="51"/>
      <c r="U738" s="51"/>
      <c r="V738" s="51"/>
    </row>
    <row r="739" spans="1:22" ht="15.75" customHeight="1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29"/>
      <c r="P739" s="29"/>
      <c r="Q739" s="29"/>
      <c r="R739" s="51"/>
      <c r="S739" s="51"/>
      <c r="T739" s="51"/>
      <c r="U739" s="51"/>
      <c r="V739" s="51"/>
    </row>
    <row r="740" spans="1:22" ht="15.75" customHeight="1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29"/>
      <c r="P740" s="29"/>
      <c r="Q740" s="29"/>
      <c r="R740" s="51"/>
      <c r="S740" s="51"/>
      <c r="T740" s="51"/>
      <c r="U740" s="51"/>
      <c r="V740" s="51"/>
    </row>
    <row r="741" spans="1:22" ht="15.75" customHeight="1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29"/>
      <c r="P741" s="29"/>
      <c r="Q741" s="29"/>
      <c r="R741" s="51"/>
      <c r="S741" s="51"/>
      <c r="T741" s="51"/>
      <c r="U741" s="51"/>
      <c r="V741" s="51"/>
    </row>
    <row r="742" spans="1:22" ht="15.75" customHeight="1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29"/>
      <c r="P742" s="29"/>
      <c r="Q742" s="29"/>
      <c r="R742" s="51"/>
      <c r="S742" s="51"/>
      <c r="T742" s="51"/>
      <c r="U742" s="51"/>
      <c r="V742" s="51"/>
    </row>
    <row r="743" spans="1:22" ht="15.75" customHeight="1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29"/>
      <c r="P743" s="29"/>
      <c r="Q743" s="29"/>
      <c r="R743" s="51"/>
      <c r="S743" s="51"/>
      <c r="T743" s="51"/>
      <c r="U743" s="51"/>
      <c r="V743" s="51"/>
    </row>
    <row r="744" spans="1:22" ht="15.75" customHeight="1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29"/>
      <c r="P744" s="29"/>
      <c r="Q744" s="29"/>
      <c r="R744" s="51"/>
      <c r="S744" s="51"/>
      <c r="T744" s="51"/>
      <c r="U744" s="51"/>
      <c r="V744" s="51"/>
    </row>
    <row r="745" spans="1:22" ht="15.75" customHeight="1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29"/>
      <c r="P745" s="29"/>
      <c r="Q745" s="29"/>
      <c r="R745" s="51"/>
      <c r="S745" s="51"/>
      <c r="T745" s="51"/>
      <c r="U745" s="51"/>
      <c r="V745" s="51"/>
    </row>
    <row r="746" spans="1:22" ht="15.75" customHeight="1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29"/>
      <c r="P746" s="29"/>
      <c r="Q746" s="29"/>
      <c r="R746" s="51"/>
      <c r="S746" s="51"/>
      <c r="T746" s="51"/>
      <c r="U746" s="51"/>
      <c r="V746" s="51"/>
    </row>
    <row r="747" spans="1:22" ht="15.75" customHeight="1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29"/>
      <c r="P747" s="29"/>
      <c r="Q747" s="29"/>
      <c r="R747" s="51"/>
      <c r="S747" s="51"/>
      <c r="T747" s="51"/>
      <c r="U747" s="51"/>
      <c r="V747" s="51"/>
    </row>
    <row r="748" spans="1:22" ht="15.75" customHeight="1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29"/>
      <c r="P748" s="29"/>
      <c r="Q748" s="29"/>
      <c r="R748" s="51"/>
      <c r="S748" s="51"/>
      <c r="T748" s="51"/>
      <c r="U748" s="51"/>
      <c r="V748" s="51"/>
    </row>
    <row r="749" spans="1:22" ht="15.75" customHeight="1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29"/>
      <c r="P749" s="29"/>
      <c r="Q749" s="29"/>
      <c r="R749" s="51"/>
      <c r="S749" s="51"/>
      <c r="T749" s="51"/>
      <c r="U749" s="51"/>
      <c r="V749" s="51"/>
    </row>
    <row r="750" spans="1:22" ht="15.75" customHeight="1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29"/>
      <c r="P750" s="29"/>
      <c r="Q750" s="29"/>
      <c r="R750" s="51"/>
      <c r="S750" s="51"/>
      <c r="T750" s="51"/>
      <c r="U750" s="51"/>
      <c r="V750" s="51"/>
    </row>
    <row r="751" spans="1:22" ht="15.75" customHeight="1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29"/>
      <c r="P751" s="29"/>
      <c r="Q751" s="29"/>
      <c r="R751" s="51"/>
      <c r="S751" s="51"/>
      <c r="T751" s="51"/>
      <c r="U751" s="51"/>
      <c r="V751" s="51"/>
    </row>
    <row r="752" spans="1:22" ht="15.75" customHeight="1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29"/>
      <c r="P752" s="29"/>
      <c r="Q752" s="29"/>
      <c r="R752" s="51"/>
      <c r="S752" s="51"/>
      <c r="T752" s="51"/>
      <c r="U752" s="51"/>
      <c r="V752" s="51"/>
    </row>
    <row r="753" spans="1:22" ht="15.75" customHeight="1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29"/>
      <c r="P753" s="29"/>
      <c r="Q753" s="29"/>
      <c r="R753" s="51"/>
      <c r="S753" s="51"/>
      <c r="T753" s="51"/>
      <c r="U753" s="51"/>
      <c r="V753" s="51"/>
    </row>
    <row r="754" spans="1:22" ht="15.75" customHeight="1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29"/>
      <c r="P754" s="29"/>
      <c r="Q754" s="29"/>
      <c r="R754" s="51"/>
      <c r="S754" s="51"/>
      <c r="T754" s="51"/>
      <c r="U754" s="51"/>
      <c r="V754" s="51"/>
    </row>
    <row r="755" spans="1:22" ht="15.75" customHeight="1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29"/>
      <c r="P755" s="29"/>
      <c r="Q755" s="29"/>
      <c r="R755" s="51"/>
      <c r="S755" s="51"/>
      <c r="T755" s="51"/>
      <c r="U755" s="51"/>
      <c r="V755" s="51"/>
    </row>
    <row r="756" spans="1:22" ht="15.75" customHeight="1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29"/>
      <c r="P756" s="29"/>
      <c r="Q756" s="29"/>
      <c r="R756" s="51"/>
      <c r="S756" s="51"/>
      <c r="T756" s="51"/>
      <c r="U756" s="51"/>
      <c r="V756" s="51"/>
    </row>
    <row r="757" spans="1:22" ht="15.75" customHeight="1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29"/>
      <c r="P757" s="29"/>
      <c r="Q757" s="29"/>
      <c r="R757" s="51"/>
      <c r="S757" s="51"/>
      <c r="T757" s="51"/>
      <c r="U757" s="51"/>
      <c r="V757" s="51"/>
    </row>
    <row r="758" spans="1:22" ht="15.75" customHeight="1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29"/>
      <c r="P758" s="29"/>
      <c r="Q758" s="29"/>
      <c r="R758" s="51"/>
      <c r="S758" s="51"/>
      <c r="T758" s="51"/>
      <c r="U758" s="51"/>
      <c r="V758" s="51"/>
    </row>
    <row r="759" spans="1:22" ht="15.75" customHeight="1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29"/>
      <c r="P759" s="29"/>
      <c r="Q759" s="29"/>
      <c r="R759" s="51"/>
      <c r="S759" s="51"/>
      <c r="T759" s="51"/>
      <c r="U759" s="51"/>
      <c r="V759" s="51"/>
    </row>
    <row r="760" spans="1:22" ht="15.75" customHeight="1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29"/>
      <c r="P760" s="29"/>
      <c r="Q760" s="29"/>
      <c r="R760" s="51"/>
      <c r="S760" s="51"/>
      <c r="T760" s="51"/>
      <c r="U760" s="51"/>
      <c r="V760" s="51"/>
    </row>
    <row r="761" spans="1:22" ht="15.75" customHeight="1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29"/>
      <c r="P761" s="29"/>
      <c r="Q761" s="29"/>
      <c r="R761" s="51"/>
      <c r="S761" s="51"/>
      <c r="T761" s="51"/>
      <c r="U761" s="51"/>
      <c r="V761" s="51"/>
    </row>
    <row r="762" spans="1:22" ht="15.75" customHeight="1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29"/>
      <c r="P762" s="29"/>
      <c r="Q762" s="29"/>
      <c r="R762" s="51"/>
      <c r="S762" s="51"/>
      <c r="T762" s="51"/>
      <c r="U762" s="51"/>
      <c r="V762" s="51"/>
    </row>
    <row r="763" spans="1:22" ht="15.75" customHeight="1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29"/>
      <c r="P763" s="29"/>
      <c r="Q763" s="29"/>
      <c r="R763" s="51"/>
      <c r="S763" s="51"/>
      <c r="T763" s="51"/>
      <c r="U763" s="51"/>
      <c r="V763" s="51"/>
    </row>
    <row r="764" spans="1:22" ht="15.75" customHeight="1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29"/>
      <c r="P764" s="29"/>
      <c r="Q764" s="29"/>
      <c r="R764" s="51"/>
      <c r="S764" s="51"/>
      <c r="T764" s="51"/>
      <c r="U764" s="51"/>
      <c r="V764" s="51"/>
    </row>
    <row r="765" spans="1:22" ht="15.75" customHeight="1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29"/>
      <c r="P765" s="29"/>
      <c r="Q765" s="29"/>
      <c r="R765" s="51"/>
      <c r="S765" s="51"/>
      <c r="T765" s="51"/>
      <c r="U765" s="51"/>
      <c r="V765" s="51"/>
    </row>
    <row r="766" spans="1:22" ht="15.75" customHeight="1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29"/>
      <c r="P766" s="29"/>
      <c r="Q766" s="29"/>
      <c r="R766" s="51"/>
      <c r="S766" s="51"/>
      <c r="T766" s="51"/>
      <c r="U766" s="51"/>
      <c r="V766" s="51"/>
    </row>
    <row r="767" spans="1:22" ht="15.75" customHeight="1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29"/>
      <c r="P767" s="29"/>
      <c r="Q767" s="29"/>
      <c r="R767" s="51"/>
      <c r="S767" s="51"/>
      <c r="T767" s="51"/>
      <c r="U767" s="51"/>
      <c r="V767" s="51"/>
    </row>
    <row r="768" spans="1:22" ht="15.75" customHeight="1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29"/>
      <c r="P768" s="29"/>
      <c r="Q768" s="29"/>
      <c r="R768" s="51"/>
      <c r="S768" s="51"/>
      <c r="T768" s="51"/>
      <c r="U768" s="51"/>
      <c r="V768" s="51"/>
    </row>
    <row r="769" spans="1:22" ht="15.75" customHeight="1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29"/>
      <c r="P769" s="29"/>
      <c r="Q769" s="29"/>
      <c r="R769" s="51"/>
      <c r="S769" s="51"/>
      <c r="T769" s="51"/>
      <c r="U769" s="51"/>
      <c r="V769" s="51"/>
    </row>
    <row r="770" spans="1:22" ht="15.75" customHeight="1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29"/>
      <c r="P770" s="29"/>
      <c r="Q770" s="29"/>
      <c r="R770" s="51"/>
      <c r="S770" s="51"/>
      <c r="T770" s="51"/>
      <c r="U770" s="51"/>
      <c r="V770" s="51"/>
    </row>
    <row r="771" spans="1:22" ht="15.75" customHeight="1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29"/>
      <c r="P771" s="29"/>
      <c r="Q771" s="29"/>
      <c r="R771" s="51"/>
      <c r="S771" s="51"/>
      <c r="T771" s="51"/>
      <c r="U771" s="51"/>
      <c r="V771" s="51"/>
    </row>
    <row r="772" spans="1:22" ht="15.75" customHeight="1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29"/>
      <c r="P772" s="29"/>
      <c r="Q772" s="29"/>
      <c r="R772" s="51"/>
      <c r="S772" s="51"/>
      <c r="T772" s="51"/>
      <c r="U772" s="51"/>
      <c r="V772" s="51"/>
    </row>
    <row r="773" spans="1:22" ht="15.75" customHeight="1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29"/>
      <c r="P773" s="29"/>
      <c r="Q773" s="29"/>
      <c r="R773" s="51"/>
      <c r="S773" s="51"/>
      <c r="T773" s="51"/>
      <c r="U773" s="51"/>
      <c r="V773" s="51"/>
    </row>
    <row r="774" spans="1:22" ht="15.75" customHeight="1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29"/>
      <c r="P774" s="29"/>
      <c r="Q774" s="29"/>
      <c r="R774" s="51"/>
      <c r="S774" s="51"/>
      <c r="T774" s="51"/>
      <c r="U774" s="51"/>
      <c r="V774" s="51"/>
    </row>
    <row r="775" spans="1:22" ht="15.75" customHeight="1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29"/>
      <c r="P775" s="29"/>
      <c r="Q775" s="29"/>
      <c r="R775" s="51"/>
      <c r="S775" s="51"/>
      <c r="T775" s="51"/>
      <c r="U775" s="51"/>
      <c r="V775" s="51"/>
    </row>
    <row r="776" spans="1:22" ht="15.75" customHeight="1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29"/>
      <c r="P776" s="29"/>
      <c r="Q776" s="29"/>
      <c r="R776" s="51"/>
      <c r="S776" s="51"/>
      <c r="T776" s="51"/>
      <c r="U776" s="51"/>
      <c r="V776" s="51"/>
    </row>
    <row r="777" spans="1:22" ht="15.75" customHeight="1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29"/>
      <c r="P777" s="29"/>
      <c r="Q777" s="29"/>
      <c r="R777" s="51"/>
      <c r="S777" s="51"/>
      <c r="T777" s="51"/>
      <c r="U777" s="51"/>
      <c r="V777" s="51"/>
    </row>
    <row r="778" spans="1:22" ht="15.75" customHeight="1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29"/>
      <c r="P778" s="29"/>
      <c r="Q778" s="29"/>
      <c r="R778" s="51"/>
      <c r="S778" s="51"/>
      <c r="T778" s="51"/>
      <c r="U778" s="51"/>
      <c r="V778" s="51"/>
    </row>
    <row r="779" spans="1:22" ht="15.75" customHeight="1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29"/>
      <c r="P779" s="29"/>
      <c r="Q779" s="29"/>
      <c r="R779" s="51"/>
      <c r="S779" s="51"/>
      <c r="T779" s="51"/>
      <c r="U779" s="51"/>
      <c r="V779" s="51"/>
    </row>
    <row r="780" spans="1:22" ht="15.75" customHeight="1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29"/>
      <c r="P780" s="29"/>
      <c r="Q780" s="29"/>
      <c r="R780" s="51"/>
      <c r="S780" s="51"/>
      <c r="T780" s="51"/>
      <c r="U780" s="51"/>
      <c r="V780" s="51"/>
    </row>
    <row r="781" spans="1:22" ht="15.75" customHeight="1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29"/>
      <c r="P781" s="29"/>
      <c r="Q781" s="29"/>
      <c r="R781" s="51"/>
      <c r="S781" s="51"/>
      <c r="T781" s="51"/>
      <c r="U781" s="51"/>
      <c r="V781" s="51"/>
    </row>
    <row r="782" spans="1:22" ht="15.75" customHeight="1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29"/>
      <c r="P782" s="29"/>
      <c r="Q782" s="29"/>
      <c r="R782" s="51"/>
      <c r="S782" s="51"/>
      <c r="T782" s="51"/>
      <c r="U782" s="51"/>
      <c r="V782" s="51"/>
    </row>
    <row r="783" spans="1:22" ht="15.75" customHeight="1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29"/>
      <c r="P783" s="29"/>
      <c r="Q783" s="29"/>
      <c r="R783" s="51"/>
      <c r="S783" s="51"/>
      <c r="T783" s="51"/>
      <c r="U783" s="51"/>
      <c r="V783" s="51"/>
    </row>
    <row r="784" spans="1:22" ht="15.75" customHeight="1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29"/>
      <c r="P784" s="29"/>
      <c r="Q784" s="29"/>
      <c r="R784" s="51"/>
      <c r="S784" s="51"/>
      <c r="T784" s="51"/>
      <c r="U784" s="51"/>
      <c r="V784" s="51"/>
    </row>
    <row r="785" spans="1:22" ht="15.75" customHeight="1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29"/>
      <c r="P785" s="29"/>
      <c r="Q785" s="29"/>
      <c r="R785" s="51"/>
      <c r="S785" s="51"/>
      <c r="T785" s="51"/>
      <c r="U785" s="51"/>
      <c r="V785" s="51"/>
    </row>
    <row r="786" spans="1:22" ht="15.75" customHeight="1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29"/>
      <c r="P786" s="29"/>
      <c r="Q786" s="29"/>
      <c r="R786" s="51"/>
      <c r="S786" s="51"/>
      <c r="T786" s="51"/>
      <c r="U786" s="51"/>
      <c r="V786" s="51"/>
    </row>
    <row r="787" spans="1:22" ht="15.75" customHeight="1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29"/>
      <c r="P787" s="29"/>
      <c r="Q787" s="29"/>
      <c r="R787" s="51"/>
      <c r="S787" s="51"/>
      <c r="T787" s="51"/>
      <c r="U787" s="51"/>
      <c r="V787" s="51"/>
    </row>
    <row r="788" spans="1:22" ht="15.75" customHeight="1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29"/>
      <c r="P788" s="29"/>
      <c r="Q788" s="29"/>
      <c r="R788" s="51"/>
      <c r="S788" s="51"/>
      <c r="T788" s="51"/>
      <c r="U788" s="51"/>
      <c r="V788" s="51"/>
    </row>
    <row r="789" spans="1:22" ht="15.75" customHeight="1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29"/>
      <c r="P789" s="29"/>
      <c r="Q789" s="29"/>
      <c r="R789" s="51"/>
      <c r="S789" s="51"/>
      <c r="T789" s="51"/>
      <c r="U789" s="51"/>
      <c r="V789" s="51"/>
    </row>
    <row r="790" spans="1:22" ht="15.75" customHeight="1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29"/>
      <c r="P790" s="29"/>
      <c r="Q790" s="29"/>
      <c r="R790" s="51"/>
      <c r="S790" s="51"/>
      <c r="T790" s="51"/>
      <c r="U790" s="51"/>
      <c r="V790" s="51"/>
    </row>
    <row r="791" spans="1:22" ht="15.75" customHeight="1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29"/>
      <c r="P791" s="29"/>
      <c r="Q791" s="29"/>
      <c r="R791" s="51"/>
      <c r="S791" s="51"/>
      <c r="T791" s="51"/>
      <c r="U791" s="51"/>
      <c r="V791" s="51"/>
    </row>
    <row r="792" spans="1:22" ht="15.75" customHeight="1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29"/>
      <c r="P792" s="29"/>
      <c r="Q792" s="29"/>
      <c r="R792" s="51"/>
      <c r="S792" s="51"/>
      <c r="T792" s="51"/>
      <c r="U792" s="51"/>
      <c r="V792" s="51"/>
    </row>
    <row r="793" spans="1:22" ht="15.75" customHeight="1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29"/>
      <c r="P793" s="29"/>
      <c r="Q793" s="29"/>
      <c r="R793" s="51"/>
      <c r="S793" s="51"/>
      <c r="T793" s="51"/>
      <c r="U793" s="51"/>
      <c r="V793" s="51"/>
    </row>
    <row r="794" spans="1:22" ht="15.75" customHeight="1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29"/>
      <c r="P794" s="29"/>
      <c r="Q794" s="29"/>
      <c r="R794" s="51"/>
      <c r="S794" s="51"/>
      <c r="T794" s="51"/>
      <c r="U794" s="51"/>
      <c r="V794" s="51"/>
    </row>
    <row r="795" spans="1:22" ht="15.75" customHeight="1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29"/>
      <c r="P795" s="29"/>
      <c r="Q795" s="29"/>
      <c r="R795" s="51"/>
      <c r="S795" s="51"/>
      <c r="T795" s="51"/>
      <c r="U795" s="51"/>
      <c r="V795" s="51"/>
    </row>
    <row r="796" spans="1:22" ht="15.75" customHeight="1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29"/>
      <c r="P796" s="29"/>
      <c r="Q796" s="29"/>
      <c r="R796" s="51"/>
      <c r="S796" s="51"/>
      <c r="T796" s="51"/>
      <c r="U796" s="51"/>
      <c r="V796" s="51"/>
    </row>
    <row r="797" spans="1:22" ht="15.75" customHeight="1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29"/>
      <c r="P797" s="29"/>
      <c r="Q797" s="29"/>
      <c r="R797" s="51"/>
      <c r="S797" s="51"/>
      <c r="T797" s="51"/>
      <c r="U797" s="51"/>
      <c r="V797" s="51"/>
    </row>
    <row r="798" spans="1:22" ht="15.75" customHeight="1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29"/>
      <c r="P798" s="29"/>
      <c r="Q798" s="29"/>
      <c r="R798" s="51"/>
      <c r="S798" s="51"/>
      <c r="T798" s="51"/>
      <c r="U798" s="51"/>
      <c r="V798" s="51"/>
    </row>
    <row r="799" spans="1:22" ht="15.75" customHeight="1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29"/>
      <c r="P799" s="29"/>
      <c r="Q799" s="29"/>
      <c r="R799" s="51"/>
      <c r="S799" s="51"/>
      <c r="T799" s="51"/>
      <c r="U799" s="51"/>
      <c r="V799" s="51"/>
    </row>
    <row r="800" spans="1:22" ht="15.75" customHeight="1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29"/>
      <c r="P800" s="29"/>
      <c r="Q800" s="29"/>
      <c r="R800" s="51"/>
      <c r="S800" s="51"/>
      <c r="T800" s="51"/>
      <c r="U800" s="51"/>
      <c r="V800" s="51"/>
    </row>
    <row r="801" spans="1:22" ht="15.75" customHeight="1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29"/>
      <c r="P801" s="29"/>
      <c r="Q801" s="29"/>
      <c r="R801" s="51"/>
      <c r="S801" s="51"/>
      <c r="T801" s="51"/>
      <c r="U801" s="51"/>
      <c r="V801" s="51"/>
    </row>
    <row r="802" spans="1:22" ht="15.75" customHeight="1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29"/>
      <c r="P802" s="29"/>
      <c r="Q802" s="29"/>
      <c r="R802" s="51"/>
      <c r="S802" s="51"/>
      <c r="T802" s="51"/>
      <c r="U802" s="51"/>
      <c r="V802" s="51"/>
    </row>
    <row r="803" spans="1:22" ht="15.75" customHeight="1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29"/>
      <c r="P803" s="29"/>
      <c r="Q803" s="29"/>
      <c r="R803" s="51"/>
      <c r="S803" s="51"/>
      <c r="T803" s="51"/>
      <c r="U803" s="51"/>
      <c r="V803" s="51"/>
    </row>
    <row r="804" spans="1:22" ht="15.75" customHeight="1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29"/>
      <c r="P804" s="29"/>
      <c r="Q804" s="29"/>
      <c r="R804" s="51"/>
      <c r="S804" s="51"/>
      <c r="T804" s="51"/>
      <c r="U804" s="51"/>
      <c r="V804" s="51"/>
    </row>
    <row r="805" spans="1:22" ht="15.75" customHeight="1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29"/>
      <c r="P805" s="29"/>
      <c r="Q805" s="29"/>
      <c r="R805" s="51"/>
      <c r="S805" s="51"/>
      <c r="T805" s="51"/>
      <c r="U805" s="51"/>
      <c r="V805" s="51"/>
    </row>
    <row r="806" spans="1:22" ht="15.75" customHeight="1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29"/>
      <c r="P806" s="29"/>
      <c r="Q806" s="29"/>
      <c r="R806" s="51"/>
      <c r="S806" s="51"/>
      <c r="T806" s="51"/>
      <c r="U806" s="51"/>
      <c r="V806" s="51"/>
    </row>
    <row r="807" spans="1:22" ht="15.75" customHeight="1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29"/>
      <c r="P807" s="29"/>
      <c r="Q807" s="29"/>
      <c r="R807" s="51"/>
      <c r="S807" s="51"/>
      <c r="T807" s="51"/>
      <c r="U807" s="51"/>
      <c r="V807" s="51"/>
    </row>
    <row r="808" spans="1:22" ht="15.75" customHeight="1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29"/>
      <c r="P808" s="29"/>
      <c r="Q808" s="29"/>
      <c r="R808" s="51"/>
      <c r="S808" s="51"/>
      <c r="T808" s="51"/>
      <c r="U808" s="51"/>
      <c r="V808" s="51"/>
    </row>
    <row r="809" spans="1:22" ht="15.75" customHeight="1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29"/>
      <c r="P809" s="29"/>
      <c r="Q809" s="29"/>
      <c r="R809" s="51"/>
      <c r="S809" s="51"/>
      <c r="T809" s="51"/>
      <c r="U809" s="51"/>
      <c r="V809" s="51"/>
    </row>
    <row r="810" spans="1:22" ht="15.75" customHeight="1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29"/>
      <c r="P810" s="29"/>
      <c r="Q810" s="29"/>
      <c r="R810" s="51"/>
      <c r="S810" s="51"/>
      <c r="T810" s="51"/>
      <c r="U810" s="51"/>
      <c r="V810" s="51"/>
    </row>
    <row r="811" spans="1:22" ht="15.75" customHeight="1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29"/>
      <c r="P811" s="29"/>
      <c r="Q811" s="29"/>
      <c r="R811" s="51"/>
      <c r="S811" s="51"/>
      <c r="T811" s="51"/>
      <c r="U811" s="51"/>
      <c r="V811" s="51"/>
    </row>
    <row r="812" spans="1:22" ht="15.75" customHeight="1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29"/>
      <c r="P812" s="29"/>
      <c r="Q812" s="29"/>
      <c r="R812" s="51"/>
      <c r="S812" s="51"/>
      <c r="T812" s="51"/>
      <c r="U812" s="51"/>
      <c r="V812" s="51"/>
    </row>
    <row r="813" spans="1:22" ht="15.75" customHeight="1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29"/>
      <c r="P813" s="29"/>
      <c r="Q813" s="29"/>
      <c r="R813" s="51"/>
      <c r="S813" s="51"/>
      <c r="T813" s="51"/>
      <c r="U813" s="51"/>
      <c r="V813" s="51"/>
    </row>
    <row r="814" spans="1:22" ht="15.75" customHeight="1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29"/>
      <c r="P814" s="29"/>
      <c r="Q814" s="29"/>
      <c r="R814" s="51"/>
      <c r="S814" s="51"/>
      <c r="T814" s="51"/>
      <c r="U814" s="51"/>
      <c r="V814" s="51"/>
    </row>
    <row r="815" spans="1:22" ht="15.75" customHeight="1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29"/>
      <c r="P815" s="29"/>
      <c r="Q815" s="29"/>
      <c r="R815" s="51"/>
      <c r="S815" s="51"/>
      <c r="T815" s="51"/>
      <c r="U815" s="51"/>
      <c r="V815" s="51"/>
    </row>
    <row r="816" spans="1:22" ht="15.75" customHeight="1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29"/>
      <c r="P816" s="29"/>
      <c r="Q816" s="29"/>
      <c r="R816" s="51"/>
      <c r="S816" s="51"/>
      <c r="T816" s="51"/>
      <c r="U816" s="51"/>
      <c r="V816" s="51"/>
    </row>
    <row r="817" spans="1:22" ht="15.75" customHeight="1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29"/>
      <c r="P817" s="29"/>
      <c r="Q817" s="29"/>
      <c r="R817" s="51"/>
      <c r="S817" s="51"/>
      <c r="T817" s="51"/>
      <c r="U817" s="51"/>
      <c r="V817" s="51"/>
    </row>
    <row r="818" spans="1:22" ht="15.75" customHeight="1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29"/>
      <c r="P818" s="29"/>
      <c r="Q818" s="29"/>
      <c r="R818" s="51"/>
      <c r="S818" s="51"/>
      <c r="T818" s="51"/>
      <c r="U818" s="51"/>
      <c r="V818" s="51"/>
    </row>
    <row r="819" spans="1:22" ht="15.75" customHeight="1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29"/>
      <c r="P819" s="29"/>
      <c r="Q819" s="29"/>
      <c r="R819" s="51"/>
      <c r="S819" s="51"/>
      <c r="T819" s="51"/>
      <c r="U819" s="51"/>
      <c r="V819" s="51"/>
    </row>
    <row r="820" spans="1:22" ht="15.75" customHeight="1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29"/>
      <c r="P820" s="29"/>
      <c r="Q820" s="29"/>
      <c r="R820" s="51"/>
      <c r="S820" s="51"/>
      <c r="T820" s="51"/>
      <c r="U820" s="51"/>
      <c r="V820" s="51"/>
    </row>
    <row r="821" spans="1:22" ht="15.75" customHeight="1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29"/>
      <c r="P821" s="29"/>
      <c r="Q821" s="29"/>
      <c r="R821" s="51"/>
      <c r="S821" s="51"/>
      <c r="T821" s="51"/>
      <c r="U821" s="51"/>
      <c r="V821" s="51"/>
    </row>
    <row r="822" spans="1:22" ht="15.75" customHeight="1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29"/>
      <c r="P822" s="29"/>
      <c r="Q822" s="29"/>
      <c r="R822" s="51"/>
      <c r="S822" s="51"/>
      <c r="T822" s="51"/>
      <c r="U822" s="51"/>
      <c r="V822" s="51"/>
    </row>
    <row r="823" spans="1:22" ht="15.75" customHeight="1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29"/>
      <c r="P823" s="29"/>
      <c r="Q823" s="29"/>
      <c r="R823" s="51"/>
      <c r="S823" s="51"/>
      <c r="T823" s="51"/>
      <c r="U823" s="51"/>
      <c r="V823" s="51"/>
    </row>
    <row r="824" spans="1:22" ht="15.75" customHeight="1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29"/>
      <c r="P824" s="29"/>
      <c r="Q824" s="29"/>
      <c r="R824" s="51"/>
      <c r="S824" s="51"/>
      <c r="T824" s="51"/>
      <c r="U824" s="51"/>
      <c r="V824" s="51"/>
    </row>
    <row r="825" spans="1:22" ht="15.75" customHeight="1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29"/>
      <c r="P825" s="29"/>
      <c r="Q825" s="29"/>
      <c r="R825" s="51"/>
      <c r="S825" s="51"/>
      <c r="T825" s="51"/>
      <c r="U825" s="51"/>
      <c r="V825" s="51"/>
    </row>
    <row r="826" spans="1:22" ht="15.75" customHeight="1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29"/>
      <c r="P826" s="29"/>
      <c r="Q826" s="29"/>
      <c r="R826" s="51"/>
      <c r="S826" s="51"/>
      <c r="T826" s="51"/>
      <c r="U826" s="51"/>
      <c r="V826" s="51"/>
    </row>
    <row r="827" spans="1:22" ht="15.75" customHeight="1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29"/>
      <c r="P827" s="29"/>
      <c r="Q827" s="29"/>
      <c r="R827" s="51"/>
      <c r="S827" s="51"/>
      <c r="T827" s="51"/>
      <c r="U827" s="51"/>
      <c r="V827" s="51"/>
    </row>
    <row r="828" spans="1:22" ht="15.75" customHeight="1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29"/>
      <c r="P828" s="29"/>
      <c r="Q828" s="29"/>
      <c r="R828" s="51"/>
      <c r="S828" s="51"/>
      <c r="T828" s="51"/>
      <c r="U828" s="51"/>
      <c r="V828" s="51"/>
    </row>
    <row r="829" spans="1:22" ht="15.75" customHeight="1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29"/>
      <c r="P829" s="29"/>
      <c r="Q829" s="29"/>
      <c r="R829" s="51"/>
      <c r="S829" s="51"/>
      <c r="T829" s="51"/>
      <c r="U829" s="51"/>
      <c r="V829" s="51"/>
    </row>
    <row r="830" spans="1:22" ht="15.75" customHeight="1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29"/>
      <c r="P830" s="29"/>
      <c r="Q830" s="29"/>
      <c r="R830" s="51"/>
      <c r="S830" s="51"/>
      <c r="T830" s="51"/>
      <c r="U830" s="51"/>
      <c r="V830" s="51"/>
    </row>
    <row r="831" spans="1:22" ht="15.75" customHeight="1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29"/>
      <c r="P831" s="29"/>
      <c r="Q831" s="29"/>
      <c r="R831" s="51"/>
      <c r="S831" s="51"/>
      <c r="T831" s="51"/>
      <c r="U831" s="51"/>
      <c r="V831" s="51"/>
    </row>
    <row r="832" spans="1:22" ht="15.75" customHeight="1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29"/>
      <c r="P832" s="29"/>
      <c r="Q832" s="29"/>
      <c r="R832" s="51"/>
      <c r="S832" s="51"/>
      <c r="T832" s="51"/>
      <c r="U832" s="51"/>
      <c r="V832" s="51"/>
    </row>
    <row r="833" spans="1:22" ht="15.75" customHeight="1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29"/>
      <c r="P833" s="29"/>
      <c r="Q833" s="29"/>
      <c r="R833" s="51"/>
      <c r="S833" s="51"/>
      <c r="T833" s="51"/>
      <c r="U833" s="51"/>
      <c r="V833" s="51"/>
    </row>
    <row r="834" spans="1:22" ht="15.75" customHeight="1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29"/>
      <c r="P834" s="29"/>
      <c r="Q834" s="29"/>
      <c r="R834" s="51"/>
      <c r="S834" s="51"/>
      <c r="T834" s="51"/>
      <c r="U834" s="51"/>
      <c r="V834" s="51"/>
    </row>
    <row r="835" spans="1:22" ht="15.75" customHeight="1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29"/>
      <c r="P835" s="29"/>
      <c r="Q835" s="29"/>
      <c r="R835" s="51"/>
      <c r="S835" s="51"/>
      <c r="T835" s="51"/>
      <c r="U835" s="51"/>
      <c r="V835" s="51"/>
    </row>
    <row r="836" spans="1:22" ht="15.75" customHeight="1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29"/>
      <c r="P836" s="29"/>
      <c r="Q836" s="29"/>
      <c r="R836" s="51"/>
      <c r="S836" s="51"/>
      <c r="T836" s="51"/>
      <c r="U836" s="51"/>
      <c r="V836" s="51"/>
    </row>
    <row r="837" spans="1:22" ht="15.75" customHeight="1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29"/>
      <c r="P837" s="29"/>
      <c r="Q837" s="29"/>
      <c r="R837" s="51"/>
      <c r="S837" s="51"/>
      <c r="T837" s="51"/>
      <c r="U837" s="51"/>
      <c r="V837" s="51"/>
    </row>
    <row r="838" spans="1:22" ht="15.75" customHeight="1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29"/>
      <c r="P838" s="29"/>
      <c r="Q838" s="29"/>
      <c r="R838" s="51"/>
      <c r="S838" s="51"/>
      <c r="T838" s="51"/>
      <c r="U838" s="51"/>
      <c r="V838" s="51"/>
    </row>
    <row r="839" spans="1:22" ht="15.75" customHeight="1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29"/>
      <c r="P839" s="29"/>
      <c r="Q839" s="29"/>
      <c r="R839" s="51"/>
      <c r="S839" s="51"/>
      <c r="T839" s="51"/>
      <c r="U839" s="51"/>
      <c r="V839" s="51"/>
    </row>
    <row r="840" spans="1:22" ht="15.75" customHeight="1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29"/>
      <c r="P840" s="29"/>
      <c r="Q840" s="29"/>
      <c r="R840" s="51"/>
      <c r="S840" s="51"/>
      <c r="T840" s="51"/>
      <c r="U840" s="51"/>
      <c r="V840" s="51"/>
    </row>
    <row r="841" spans="1:22" ht="15.75" customHeight="1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29"/>
      <c r="P841" s="29"/>
      <c r="Q841" s="29"/>
      <c r="R841" s="51"/>
      <c r="S841" s="51"/>
      <c r="T841" s="51"/>
      <c r="U841" s="51"/>
      <c r="V841" s="51"/>
    </row>
    <row r="842" spans="1:22" ht="15.75" customHeight="1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29"/>
      <c r="P842" s="29"/>
      <c r="Q842" s="29"/>
      <c r="R842" s="51"/>
      <c r="S842" s="51"/>
      <c r="T842" s="51"/>
      <c r="U842" s="51"/>
      <c r="V842" s="51"/>
    </row>
    <row r="843" spans="1:22" ht="15.75" customHeight="1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29"/>
      <c r="P843" s="29"/>
      <c r="Q843" s="29"/>
      <c r="R843" s="51"/>
      <c r="S843" s="51"/>
      <c r="T843" s="51"/>
      <c r="U843" s="51"/>
      <c r="V843" s="51"/>
    </row>
    <row r="844" spans="1:22" ht="15.75" customHeight="1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29"/>
      <c r="P844" s="29"/>
      <c r="Q844" s="29"/>
      <c r="R844" s="51"/>
      <c r="S844" s="51"/>
      <c r="T844" s="51"/>
      <c r="U844" s="51"/>
      <c r="V844" s="51"/>
    </row>
    <row r="845" spans="1:22" ht="15.75" customHeight="1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29"/>
      <c r="P845" s="29"/>
      <c r="Q845" s="29"/>
      <c r="R845" s="51"/>
      <c r="S845" s="51"/>
      <c r="T845" s="51"/>
      <c r="U845" s="51"/>
      <c r="V845" s="51"/>
    </row>
    <row r="846" spans="1:22" ht="15.75" customHeight="1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29"/>
      <c r="P846" s="29"/>
      <c r="Q846" s="29"/>
      <c r="R846" s="51"/>
      <c r="S846" s="51"/>
      <c r="T846" s="51"/>
      <c r="U846" s="51"/>
      <c r="V846" s="51"/>
    </row>
    <row r="847" spans="1:22" ht="15.75" customHeight="1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29"/>
      <c r="P847" s="29"/>
      <c r="Q847" s="29"/>
      <c r="R847" s="51"/>
      <c r="S847" s="51"/>
      <c r="T847" s="51"/>
      <c r="U847" s="51"/>
      <c r="V847" s="51"/>
    </row>
    <row r="848" spans="1:22" ht="15.75" customHeight="1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29"/>
      <c r="P848" s="29"/>
      <c r="Q848" s="29"/>
      <c r="R848" s="51"/>
      <c r="S848" s="51"/>
      <c r="T848" s="51"/>
      <c r="U848" s="51"/>
      <c r="V848" s="51"/>
    </row>
    <row r="849" spans="1:22" ht="15.75" customHeight="1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29"/>
      <c r="P849" s="29"/>
      <c r="Q849" s="29"/>
      <c r="R849" s="51"/>
      <c r="S849" s="51"/>
      <c r="T849" s="51"/>
      <c r="U849" s="51"/>
      <c r="V849" s="51"/>
    </row>
    <row r="850" spans="1:22" ht="15.75" customHeight="1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29"/>
      <c r="P850" s="29"/>
      <c r="Q850" s="29"/>
      <c r="R850" s="51"/>
      <c r="S850" s="51"/>
      <c r="T850" s="51"/>
      <c r="U850" s="51"/>
      <c r="V850" s="51"/>
    </row>
    <row r="851" spans="1:22" ht="15.75" customHeight="1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29"/>
      <c r="P851" s="29"/>
      <c r="Q851" s="29"/>
      <c r="R851" s="51"/>
      <c r="S851" s="51"/>
      <c r="T851" s="51"/>
      <c r="U851" s="51"/>
      <c r="V851" s="51"/>
    </row>
    <row r="852" spans="1:22" ht="15.75" customHeight="1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29"/>
      <c r="P852" s="29"/>
      <c r="Q852" s="29"/>
      <c r="R852" s="51"/>
      <c r="S852" s="51"/>
      <c r="T852" s="51"/>
      <c r="U852" s="51"/>
      <c r="V852" s="51"/>
    </row>
    <row r="853" spans="1:22" ht="15.75" customHeight="1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29"/>
      <c r="P853" s="29"/>
      <c r="Q853" s="29"/>
      <c r="R853" s="51"/>
      <c r="S853" s="51"/>
      <c r="T853" s="51"/>
      <c r="U853" s="51"/>
      <c r="V853" s="51"/>
    </row>
    <row r="854" spans="1:22" ht="15.75" customHeight="1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29"/>
      <c r="P854" s="29"/>
      <c r="Q854" s="29"/>
      <c r="R854" s="51"/>
      <c r="S854" s="51"/>
      <c r="T854" s="51"/>
      <c r="U854" s="51"/>
      <c r="V854" s="51"/>
    </row>
    <row r="855" spans="1:22" ht="15.75" customHeight="1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29"/>
      <c r="P855" s="29"/>
      <c r="Q855" s="29"/>
      <c r="R855" s="51"/>
      <c r="S855" s="51"/>
      <c r="T855" s="51"/>
      <c r="U855" s="51"/>
      <c r="V855" s="51"/>
    </row>
    <row r="856" spans="1:22" ht="15.75" customHeight="1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29"/>
      <c r="P856" s="29"/>
      <c r="Q856" s="29"/>
      <c r="R856" s="51"/>
      <c r="S856" s="51"/>
      <c r="T856" s="51"/>
      <c r="U856" s="51"/>
      <c r="V856" s="51"/>
    </row>
    <row r="857" spans="1:22" ht="15.75" customHeight="1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29"/>
      <c r="P857" s="29"/>
      <c r="Q857" s="29"/>
      <c r="R857" s="51"/>
      <c r="S857" s="51"/>
      <c r="T857" s="51"/>
      <c r="U857" s="51"/>
      <c r="V857" s="51"/>
    </row>
    <row r="858" spans="1:22" ht="15.75" customHeight="1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29"/>
      <c r="P858" s="29"/>
      <c r="Q858" s="29"/>
      <c r="R858" s="51"/>
      <c r="S858" s="51"/>
      <c r="T858" s="51"/>
      <c r="U858" s="51"/>
      <c r="V858" s="51"/>
    </row>
    <row r="859" spans="1:22" ht="15.75" customHeight="1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29"/>
      <c r="P859" s="29"/>
      <c r="Q859" s="29"/>
      <c r="R859" s="51"/>
      <c r="S859" s="51"/>
      <c r="T859" s="51"/>
      <c r="U859" s="51"/>
      <c r="V859" s="51"/>
    </row>
    <row r="860" spans="1:22" ht="15.75" customHeight="1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29"/>
      <c r="P860" s="29"/>
      <c r="Q860" s="29"/>
      <c r="R860" s="51"/>
      <c r="S860" s="51"/>
      <c r="T860" s="51"/>
      <c r="U860" s="51"/>
      <c r="V860" s="51"/>
    </row>
    <row r="861" spans="1:22" ht="15.75" customHeight="1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29"/>
      <c r="P861" s="29"/>
      <c r="Q861" s="29"/>
      <c r="R861" s="51"/>
      <c r="S861" s="51"/>
      <c r="T861" s="51"/>
      <c r="U861" s="51"/>
      <c r="V861" s="51"/>
    </row>
    <row r="862" spans="1:22" ht="15.75" customHeight="1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29"/>
      <c r="P862" s="29"/>
      <c r="Q862" s="29"/>
      <c r="R862" s="51"/>
      <c r="S862" s="51"/>
      <c r="T862" s="51"/>
      <c r="U862" s="51"/>
      <c r="V862" s="51"/>
    </row>
    <row r="863" spans="1:22" ht="15.75" customHeight="1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29"/>
      <c r="P863" s="29"/>
      <c r="Q863" s="29"/>
      <c r="R863" s="51"/>
      <c r="S863" s="51"/>
      <c r="T863" s="51"/>
      <c r="U863" s="51"/>
      <c r="V863" s="51"/>
    </row>
    <row r="864" spans="1:22" ht="15.75" customHeight="1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29"/>
      <c r="P864" s="29"/>
      <c r="Q864" s="29"/>
      <c r="R864" s="51"/>
      <c r="S864" s="51"/>
      <c r="T864" s="51"/>
      <c r="U864" s="51"/>
      <c r="V864" s="51"/>
    </row>
    <row r="865" spans="1:22" ht="15.75" customHeight="1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29"/>
      <c r="P865" s="29"/>
      <c r="Q865" s="29"/>
      <c r="R865" s="51"/>
      <c r="S865" s="51"/>
      <c r="T865" s="51"/>
      <c r="U865" s="51"/>
      <c r="V865" s="51"/>
    </row>
    <row r="866" spans="1:22" ht="15.75" customHeight="1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29"/>
      <c r="P866" s="29"/>
      <c r="Q866" s="29"/>
      <c r="R866" s="51"/>
      <c r="S866" s="51"/>
      <c r="T866" s="51"/>
      <c r="U866" s="51"/>
      <c r="V866" s="51"/>
    </row>
    <row r="867" spans="1:22" ht="15.75" customHeight="1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29"/>
      <c r="P867" s="29"/>
      <c r="Q867" s="29"/>
      <c r="R867" s="51"/>
      <c r="S867" s="51"/>
      <c r="T867" s="51"/>
      <c r="U867" s="51"/>
      <c r="V867" s="51"/>
    </row>
    <row r="868" spans="1:22" ht="15.75" customHeight="1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29"/>
      <c r="P868" s="29"/>
      <c r="Q868" s="29"/>
      <c r="R868" s="51"/>
      <c r="S868" s="51"/>
      <c r="T868" s="51"/>
      <c r="U868" s="51"/>
      <c r="V868" s="51"/>
    </row>
    <row r="869" spans="1:22" ht="15.75" customHeight="1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29"/>
      <c r="P869" s="29"/>
      <c r="Q869" s="29"/>
      <c r="R869" s="51"/>
      <c r="S869" s="51"/>
      <c r="T869" s="51"/>
      <c r="U869" s="51"/>
      <c r="V869" s="51"/>
    </row>
    <row r="870" spans="1:22" ht="15.75" customHeight="1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29"/>
      <c r="P870" s="29"/>
      <c r="Q870" s="29"/>
      <c r="R870" s="51"/>
      <c r="S870" s="51"/>
      <c r="T870" s="51"/>
      <c r="U870" s="51"/>
      <c r="V870" s="51"/>
    </row>
    <row r="871" spans="1:22" ht="15.75" customHeight="1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29"/>
      <c r="P871" s="29"/>
      <c r="Q871" s="29"/>
      <c r="R871" s="51"/>
      <c r="S871" s="51"/>
      <c r="T871" s="51"/>
      <c r="U871" s="51"/>
      <c r="V871" s="51"/>
    </row>
    <row r="872" spans="1:22" ht="15.75" customHeight="1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29"/>
      <c r="P872" s="29"/>
      <c r="Q872" s="29"/>
      <c r="R872" s="51"/>
      <c r="S872" s="51"/>
      <c r="T872" s="51"/>
      <c r="U872" s="51"/>
      <c r="V872" s="51"/>
    </row>
    <row r="873" spans="1:22" ht="15.75" customHeight="1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29"/>
      <c r="P873" s="29"/>
      <c r="Q873" s="29"/>
      <c r="R873" s="51"/>
      <c r="S873" s="51"/>
      <c r="T873" s="51"/>
      <c r="U873" s="51"/>
      <c r="V873" s="51"/>
    </row>
    <row r="874" spans="1:22" ht="15.75" customHeight="1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29"/>
      <c r="P874" s="29"/>
      <c r="Q874" s="29"/>
      <c r="R874" s="51"/>
      <c r="S874" s="51"/>
      <c r="T874" s="51"/>
      <c r="U874" s="51"/>
      <c r="V874" s="51"/>
    </row>
    <row r="875" spans="1:22" ht="15.75" customHeight="1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29"/>
      <c r="P875" s="29"/>
      <c r="Q875" s="29"/>
      <c r="R875" s="51"/>
      <c r="S875" s="51"/>
      <c r="T875" s="51"/>
      <c r="U875" s="51"/>
      <c r="V875" s="51"/>
    </row>
    <row r="876" spans="1:22" ht="15.75" customHeight="1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29"/>
      <c r="P876" s="29"/>
      <c r="Q876" s="29"/>
      <c r="R876" s="51"/>
      <c r="S876" s="51"/>
      <c r="T876" s="51"/>
      <c r="U876" s="51"/>
      <c r="V876" s="51"/>
    </row>
    <row r="877" spans="1:22" ht="15.75" customHeight="1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29"/>
      <c r="P877" s="29"/>
      <c r="Q877" s="29"/>
      <c r="R877" s="51"/>
      <c r="S877" s="51"/>
      <c r="T877" s="51"/>
      <c r="U877" s="51"/>
      <c r="V877" s="51"/>
    </row>
    <row r="878" spans="1:22" ht="15.75" customHeight="1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29"/>
      <c r="P878" s="29"/>
      <c r="Q878" s="29"/>
      <c r="R878" s="51"/>
      <c r="S878" s="51"/>
      <c r="T878" s="51"/>
      <c r="U878" s="51"/>
      <c r="V878" s="51"/>
    </row>
    <row r="879" spans="1:22" ht="15.75" customHeight="1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29"/>
      <c r="P879" s="29"/>
      <c r="Q879" s="29"/>
      <c r="R879" s="51"/>
      <c r="S879" s="51"/>
      <c r="T879" s="51"/>
      <c r="U879" s="51"/>
      <c r="V879" s="51"/>
    </row>
    <row r="880" spans="1:22" ht="15.75" customHeight="1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29"/>
      <c r="P880" s="29"/>
      <c r="Q880" s="29"/>
      <c r="R880" s="51"/>
      <c r="S880" s="51"/>
      <c r="T880" s="51"/>
      <c r="U880" s="51"/>
      <c r="V880" s="51"/>
    </row>
    <row r="881" spans="1:22" ht="15.75" customHeight="1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29"/>
      <c r="P881" s="29"/>
      <c r="Q881" s="29"/>
      <c r="R881" s="51"/>
      <c r="S881" s="51"/>
      <c r="T881" s="51"/>
      <c r="U881" s="51"/>
      <c r="V881" s="51"/>
    </row>
    <row r="882" spans="1:22" ht="15.75" customHeight="1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29"/>
      <c r="P882" s="29"/>
      <c r="Q882" s="29"/>
      <c r="R882" s="51"/>
      <c r="S882" s="51"/>
      <c r="T882" s="51"/>
      <c r="U882" s="51"/>
      <c r="V882" s="51"/>
    </row>
    <row r="883" spans="1:22" ht="15.75" customHeight="1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29"/>
      <c r="P883" s="29"/>
      <c r="Q883" s="29"/>
      <c r="R883" s="51"/>
      <c r="S883" s="51"/>
      <c r="T883" s="51"/>
      <c r="U883" s="51"/>
      <c r="V883" s="51"/>
    </row>
    <row r="884" spans="1:22" ht="15.75" customHeight="1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29"/>
      <c r="P884" s="29"/>
      <c r="Q884" s="29"/>
      <c r="R884" s="51"/>
      <c r="S884" s="51"/>
      <c r="T884" s="51"/>
      <c r="U884" s="51"/>
      <c r="V884" s="51"/>
    </row>
    <row r="885" spans="1:22" ht="15.75" customHeight="1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29"/>
      <c r="P885" s="29"/>
      <c r="Q885" s="29"/>
      <c r="R885" s="51"/>
      <c r="S885" s="51"/>
      <c r="T885" s="51"/>
      <c r="U885" s="51"/>
      <c r="V885" s="51"/>
    </row>
    <row r="886" spans="1:22" ht="15.75" customHeight="1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29"/>
      <c r="P886" s="29"/>
      <c r="Q886" s="29"/>
      <c r="R886" s="51"/>
      <c r="S886" s="51"/>
      <c r="T886" s="51"/>
      <c r="U886" s="51"/>
      <c r="V886" s="51"/>
    </row>
    <row r="887" spans="1:22" ht="15.75" customHeight="1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29"/>
      <c r="P887" s="29"/>
      <c r="Q887" s="29"/>
      <c r="R887" s="51"/>
      <c r="S887" s="51"/>
      <c r="T887" s="51"/>
      <c r="U887" s="51"/>
      <c r="V887" s="51"/>
    </row>
    <row r="888" spans="1:22" ht="15.75" customHeight="1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29"/>
      <c r="P888" s="29"/>
      <c r="Q888" s="29"/>
      <c r="R888" s="51"/>
      <c r="S888" s="51"/>
      <c r="T888" s="51"/>
      <c r="U888" s="51"/>
      <c r="V888" s="51"/>
    </row>
    <row r="889" spans="1:22" ht="15.75" customHeight="1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29"/>
      <c r="P889" s="29"/>
      <c r="Q889" s="29"/>
      <c r="R889" s="51"/>
      <c r="S889" s="51"/>
      <c r="T889" s="51"/>
      <c r="U889" s="51"/>
      <c r="V889" s="51"/>
    </row>
    <row r="890" spans="1:22" ht="15.75" customHeight="1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29"/>
      <c r="P890" s="29"/>
      <c r="Q890" s="29"/>
      <c r="R890" s="51"/>
      <c r="S890" s="51"/>
      <c r="T890" s="51"/>
      <c r="U890" s="51"/>
      <c r="V890" s="51"/>
    </row>
    <row r="891" spans="1:22" ht="15.75" customHeight="1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29"/>
      <c r="P891" s="29"/>
      <c r="Q891" s="29"/>
      <c r="R891" s="51"/>
      <c r="S891" s="51"/>
      <c r="T891" s="51"/>
      <c r="U891" s="51"/>
      <c r="V891" s="51"/>
    </row>
    <row r="892" spans="1:22" ht="15.75" customHeight="1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29"/>
      <c r="P892" s="29"/>
      <c r="Q892" s="29"/>
      <c r="R892" s="51"/>
      <c r="S892" s="51"/>
      <c r="T892" s="51"/>
      <c r="U892" s="51"/>
      <c r="V892" s="51"/>
    </row>
    <row r="893" spans="1:22" ht="15.75" customHeight="1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29"/>
      <c r="P893" s="29"/>
      <c r="Q893" s="29"/>
      <c r="R893" s="51"/>
      <c r="S893" s="51"/>
      <c r="T893" s="51"/>
      <c r="U893" s="51"/>
      <c r="V893" s="51"/>
    </row>
    <row r="894" spans="1:22" ht="15.75" customHeight="1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29"/>
      <c r="P894" s="29"/>
      <c r="Q894" s="29"/>
      <c r="R894" s="51"/>
      <c r="S894" s="51"/>
      <c r="T894" s="51"/>
      <c r="U894" s="51"/>
      <c r="V894" s="51"/>
    </row>
    <row r="895" spans="1:22" ht="15.75" customHeight="1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29"/>
      <c r="P895" s="29"/>
      <c r="Q895" s="29"/>
      <c r="R895" s="51"/>
      <c r="S895" s="51"/>
      <c r="T895" s="51"/>
      <c r="U895" s="51"/>
      <c r="V895" s="51"/>
    </row>
    <row r="896" spans="1:22" ht="15.75" customHeight="1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29"/>
      <c r="P896" s="29"/>
      <c r="Q896" s="29"/>
      <c r="R896" s="51"/>
      <c r="S896" s="51"/>
      <c r="T896" s="51"/>
      <c r="U896" s="51"/>
      <c r="V896" s="51"/>
    </row>
    <row r="897" spans="1:22" ht="15.75" customHeight="1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29"/>
      <c r="P897" s="29"/>
      <c r="Q897" s="29"/>
      <c r="R897" s="51"/>
      <c r="S897" s="51"/>
      <c r="T897" s="51"/>
      <c r="U897" s="51"/>
      <c r="V897" s="51"/>
    </row>
    <row r="898" spans="1:22" ht="15.75" customHeight="1">
      <c r="A898" s="51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29"/>
      <c r="P898" s="29"/>
      <c r="Q898" s="29"/>
      <c r="R898" s="51"/>
      <c r="S898" s="51"/>
      <c r="T898" s="51"/>
      <c r="U898" s="51"/>
      <c r="V898" s="51"/>
    </row>
    <row r="899" spans="1:22" ht="15.75" customHeight="1">
      <c r="A899" s="51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29"/>
      <c r="P899" s="29"/>
      <c r="Q899" s="29"/>
      <c r="R899" s="51"/>
      <c r="S899" s="51"/>
      <c r="T899" s="51"/>
      <c r="U899" s="51"/>
      <c r="V899" s="51"/>
    </row>
    <row r="900" spans="1:22" ht="15.75" customHeight="1">
      <c r="A900" s="51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29"/>
      <c r="P900" s="29"/>
      <c r="Q900" s="29"/>
      <c r="R900" s="51"/>
      <c r="S900" s="51"/>
      <c r="T900" s="51"/>
      <c r="U900" s="51"/>
      <c r="V900" s="51"/>
    </row>
    <row r="901" spans="1:22" ht="15.75" customHeight="1">
      <c r="A901" s="51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29"/>
      <c r="P901" s="29"/>
      <c r="Q901" s="29"/>
      <c r="R901" s="51"/>
      <c r="S901" s="51"/>
      <c r="T901" s="51"/>
      <c r="U901" s="51"/>
      <c r="V901" s="51"/>
    </row>
    <row r="902" spans="1:22" ht="15.75" customHeight="1">
      <c r="A902" s="51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29"/>
      <c r="P902" s="29"/>
      <c r="Q902" s="29"/>
      <c r="R902" s="51"/>
      <c r="S902" s="51"/>
      <c r="T902" s="51"/>
      <c r="U902" s="51"/>
      <c r="V902" s="51"/>
    </row>
    <row r="903" spans="1:22" ht="15.75" customHeight="1">
      <c r="A903" s="51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29"/>
      <c r="P903" s="29"/>
      <c r="Q903" s="29"/>
      <c r="R903" s="51"/>
      <c r="S903" s="51"/>
      <c r="T903" s="51"/>
      <c r="U903" s="51"/>
      <c r="V903" s="51"/>
    </row>
    <row r="904" spans="1:22" ht="15.75" customHeight="1">
      <c r="A904" s="51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29"/>
      <c r="P904" s="29"/>
      <c r="Q904" s="29"/>
      <c r="R904" s="51"/>
      <c r="S904" s="51"/>
      <c r="T904" s="51"/>
      <c r="U904" s="51"/>
      <c r="V904" s="51"/>
    </row>
    <row r="905" spans="1:22" ht="15.75" customHeight="1">
      <c r="A905" s="51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29"/>
      <c r="P905" s="29"/>
      <c r="Q905" s="29"/>
      <c r="R905" s="51"/>
      <c r="S905" s="51"/>
      <c r="T905" s="51"/>
      <c r="U905" s="51"/>
      <c r="V905" s="51"/>
    </row>
    <row r="906" spans="1:22" ht="15.75" customHeight="1">
      <c r="A906" s="51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29"/>
      <c r="P906" s="29"/>
      <c r="Q906" s="29"/>
      <c r="R906" s="51"/>
      <c r="S906" s="51"/>
      <c r="T906" s="51"/>
      <c r="U906" s="51"/>
      <c r="V906" s="51"/>
    </row>
    <row r="907" spans="1:22" ht="15.75" customHeight="1">
      <c r="A907" s="51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29"/>
      <c r="P907" s="29"/>
      <c r="Q907" s="29"/>
      <c r="R907" s="51"/>
      <c r="S907" s="51"/>
      <c r="T907" s="51"/>
      <c r="U907" s="51"/>
      <c r="V907" s="51"/>
    </row>
    <row r="908" spans="1:22" ht="15.75" customHeight="1">
      <c r="A908" s="51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29"/>
      <c r="P908" s="29"/>
      <c r="Q908" s="29"/>
      <c r="R908" s="51"/>
      <c r="S908" s="51"/>
      <c r="T908" s="51"/>
      <c r="U908" s="51"/>
      <c r="V908" s="51"/>
    </row>
    <row r="909" spans="1:22" ht="15.75" customHeight="1">
      <c r="A909" s="51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29"/>
      <c r="P909" s="29"/>
      <c r="Q909" s="29"/>
      <c r="R909" s="51"/>
      <c r="S909" s="51"/>
      <c r="T909" s="51"/>
      <c r="U909" s="51"/>
      <c r="V909" s="51"/>
    </row>
    <row r="910" spans="1:22" ht="15.75" customHeight="1">
      <c r="A910" s="51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29"/>
      <c r="P910" s="29"/>
      <c r="Q910" s="29"/>
      <c r="R910" s="51"/>
      <c r="S910" s="51"/>
      <c r="T910" s="51"/>
      <c r="U910" s="51"/>
      <c r="V910" s="51"/>
    </row>
    <row r="911" spans="1:22" ht="15.75" customHeight="1">
      <c r="A911" s="51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29"/>
      <c r="P911" s="29"/>
      <c r="Q911" s="29"/>
      <c r="R911" s="51"/>
      <c r="S911" s="51"/>
      <c r="T911" s="51"/>
      <c r="U911" s="51"/>
      <c r="V911" s="51"/>
    </row>
    <row r="912" spans="1:22" ht="15.75" customHeight="1">
      <c r="A912" s="51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29"/>
      <c r="P912" s="29"/>
      <c r="Q912" s="29"/>
      <c r="R912" s="51"/>
      <c r="S912" s="51"/>
      <c r="T912" s="51"/>
      <c r="U912" s="51"/>
      <c r="V912" s="51"/>
    </row>
    <row r="913" spans="1:22" ht="15.75" customHeight="1">
      <c r="A913" s="51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29"/>
      <c r="P913" s="29"/>
      <c r="Q913" s="29"/>
      <c r="R913" s="51"/>
      <c r="S913" s="51"/>
      <c r="T913" s="51"/>
      <c r="U913" s="51"/>
      <c r="V913" s="51"/>
    </row>
    <row r="914" spans="1:22" ht="15.75" customHeight="1">
      <c r="A914" s="51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29"/>
      <c r="P914" s="29"/>
      <c r="Q914" s="29"/>
      <c r="R914" s="51"/>
      <c r="S914" s="51"/>
      <c r="T914" s="51"/>
      <c r="U914" s="51"/>
      <c r="V914" s="51"/>
    </row>
    <row r="915" spans="1:22" ht="15.75" customHeight="1">
      <c r="A915" s="51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29"/>
      <c r="P915" s="29"/>
      <c r="Q915" s="29"/>
      <c r="R915" s="51"/>
      <c r="S915" s="51"/>
      <c r="T915" s="51"/>
      <c r="U915" s="51"/>
      <c r="V915" s="51"/>
    </row>
    <row r="916" spans="1:22" ht="15.75" customHeight="1">
      <c r="A916" s="51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29"/>
      <c r="P916" s="29"/>
      <c r="Q916" s="29"/>
      <c r="R916" s="51"/>
      <c r="S916" s="51"/>
      <c r="T916" s="51"/>
      <c r="U916" s="51"/>
      <c r="V916" s="51"/>
    </row>
    <row r="917" spans="1:22" ht="15.75" customHeight="1">
      <c r="A917" s="51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29"/>
      <c r="P917" s="29"/>
      <c r="Q917" s="29"/>
      <c r="R917" s="51"/>
      <c r="S917" s="51"/>
      <c r="T917" s="51"/>
      <c r="U917" s="51"/>
      <c r="V917" s="51"/>
    </row>
    <row r="918" spans="1:22" ht="15.75" customHeight="1">
      <c r="A918" s="51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29"/>
      <c r="P918" s="29"/>
      <c r="Q918" s="29"/>
      <c r="R918" s="51"/>
      <c r="S918" s="51"/>
      <c r="T918" s="51"/>
      <c r="U918" s="51"/>
      <c r="V918" s="51"/>
    </row>
    <row r="919" spans="1:22" ht="15.75" customHeight="1">
      <c r="A919" s="51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29"/>
      <c r="P919" s="29"/>
      <c r="Q919" s="29"/>
      <c r="R919" s="51"/>
      <c r="S919" s="51"/>
      <c r="T919" s="51"/>
      <c r="U919" s="51"/>
      <c r="V919" s="51"/>
    </row>
    <row r="920" spans="1:22" ht="15.75" customHeight="1">
      <c r="A920" s="51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29"/>
      <c r="P920" s="29"/>
      <c r="Q920" s="29"/>
      <c r="R920" s="51"/>
      <c r="S920" s="51"/>
      <c r="T920" s="51"/>
      <c r="U920" s="51"/>
      <c r="V920" s="51"/>
    </row>
    <row r="921" spans="1:22" ht="15.75" customHeight="1">
      <c r="A921" s="51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29"/>
      <c r="P921" s="29"/>
      <c r="Q921" s="29"/>
      <c r="R921" s="51"/>
      <c r="S921" s="51"/>
      <c r="T921" s="51"/>
      <c r="U921" s="51"/>
      <c r="V921" s="51"/>
    </row>
    <row r="922" spans="1:22" ht="15.75" customHeight="1">
      <c r="A922" s="51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29"/>
      <c r="P922" s="29"/>
      <c r="Q922" s="29"/>
      <c r="R922" s="51"/>
      <c r="S922" s="51"/>
      <c r="T922" s="51"/>
      <c r="U922" s="51"/>
      <c r="V922" s="51"/>
    </row>
    <row r="923" spans="1:22" ht="15.75" customHeight="1">
      <c r="A923" s="51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29"/>
      <c r="P923" s="29"/>
      <c r="Q923" s="29"/>
      <c r="R923" s="51"/>
      <c r="S923" s="51"/>
      <c r="T923" s="51"/>
      <c r="U923" s="51"/>
      <c r="V923" s="51"/>
    </row>
    <row r="924" spans="1:22" ht="15.75" customHeight="1">
      <c r="A924" s="51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29"/>
      <c r="P924" s="29"/>
      <c r="Q924" s="29"/>
      <c r="R924" s="51"/>
      <c r="S924" s="51"/>
      <c r="T924" s="51"/>
      <c r="U924" s="51"/>
      <c r="V924" s="51"/>
    </row>
    <row r="925" spans="1:22" ht="15.75" customHeight="1">
      <c r="A925" s="51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29"/>
      <c r="P925" s="29"/>
      <c r="Q925" s="29"/>
      <c r="R925" s="51"/>
      <c r="S925" s="51"/>
      <c r="T925" s="51"/>
      <c r="U925" s="51"/>
      <c r="V925" s="51"/>
    </row>
    <row r="926" spans="1:22" ht="15.75" customHeight="1">
      <c r="A926" s="51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29"/>
      <c r="P926" s="29"/>
      <c r="Q926" s="29"/>
      <c r="R926" s="51"/>
      <c r="S926" s="51"/>
      <c r="T926" s="51"/>
      <c r="U926" s="51"/>
      <c r="V926" s="51"/>
    </row>
    <row r="927" spans="1:22" ht="15.75" customHeight="1">
      <c r="A927" s="51"/>
      <c r="B927" s="5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29"/>
      <c r="P927" s="29"/>
      <c r="Q927" s="29"/>
      <c r="R927" s="51"/>
      <c r="S927" s="51"/>
      <c r="T927" s="51"/>
      <c r="U927" s="51"/>
      <c r="V927" s="51"/>
    </row>
    <row r="928" spans="1:22" ht="15.75" customHeight="1">
      <c r="A928" s="51"/>
      <c r="B928" s="5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29"/>
      <c r="P928" s="29"/>
      <c r="Q928" s="29"/>
      <c r="R928" s="51"/>
      <c r="S928" s="51"/>
      <c r="T928" s="51"/>
      <c r="U928" s="51"/>
      <c r="V928" s="51"/>
    </row>
    <row r="929" spans="1:22" ht="15.75" customHeight="1">
      <c r="A929" s="51"/>
      <c r="B929" s="5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29"/>
      <c r="P929" s="29"/>
      <c r="Q929" s="29"/>
      <c r="R929" s="51"/>
      <c r="S929" s="51"/>
      <c r="T929" s="51"/>
      <c r="U929" s="51"/>
      <c r="V929" s="51"/>
    </row>
    <row r="930" spans="1:22" ht="15.75" customHeight="1">
      <c r="A930" s="51"/>
      <c r="B930" s="5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29"/>
      <c r="P930" s="29"/>
      <c r="Q930" s="29"/>
      <c r="R930" s="51"/>
      <c r="S930" s="51"/>
      <c r="T930" s="51"/>
      <c r="U930" s="51"/>
      <c r="V930" s="51"/>
    </row>
    <row r="931" spans="1:22" ht="15.75" customHeight="1">
      <c r="A931" s="51"/>
      <c r="B931" s="5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29"/>
      <c r="P931" s="29"/>
      <c r="Q931" s="29"/>
      <c r="R931" s="51"/>
      <c r="S931" s="51"/>
      <c r="T931" s="51"/>
      <c r="U931" s="51"/>
      <c r="V931" s="51"/>
    </row>
    <row r="932" spans="1:22" ht="15.75" customHeight="1">
      <c r="A932" s="51"/>
      <c r="B932" s="5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29"/>
      <c r="P932" s="29"/>
      <c r="Q932" s="29"/>
      <c r="R932" s="51"/>
      <c r="S932" s="51"/>
      <c r="T932" s="51"/>
      <c r="U932" s="51"/>
      <c r="V932" s="51"/>
    </row>
    <row r="933" spans="1:22" ht="15.75" customHeight="1">
      <c r="A933" s="51"/>
      <c r="B933" s="5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29"/>
      <c r="P933" s="29"/>
      <c r="Q933" s="29"/>
      <c r="R933" s="51"/>
      <c r="S933" s="51"/>
      <c r="T933" s="51"/>
      <c r="U933" s="51"/>
      <c r="V933" s="51"/>
    </row>
    <row r="934" spans="1:22" ht="15.75" customHeight="1">
      <c r="A934" s="51"/>
      <c r="B934" s="5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29"/>
      <c r="P934" s="29"/>
      <c r="Q934" s="29"/>
      <c r="R934" s="51"/>
      <c r="S934" s="51"/>
      <c r="T934" s="51"/>
      <c r="U934" s="51"/>
      <c r="V934" s="51"/>
    </row>
    <row r="935" spans="1:22" ht="15.75" customHeight="1">
      <c r="A935" s="51"/>
      <c r="B935" s="5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29"/>
      <c r="P935" s="29"/>
      <c r="Q935" s="29"/>
      <c r="R935" s="51"/>
      <c r="S935" s="51"/>
      <c r="T935" s="51"/>
      <c r="U935" s="51"/>
      <c r="V935" s="51"/>
    </row>
    <row r="936" spans="1:22" ht="15.75" customHeight="1">
      <c r="A936" s="51"/>
      <c r="B936" s="5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29"/>
      <c r="P936" s="29"/>
      <c r="Q936" s="29"/>
      <c r="R936" s="51"/>
      <c r="S936" s="51"/>
      <c r="T936" s="51"/>
      <c r="U936" s="51"/>
      <c r="V936" s="51"/>
    </row>
    <row r="937" spans="1:22" ht="15.75" customHeight="1">
      <c r="A937" s="51"/>
      <c r="B937" s="5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29"/>
      <c r="P937" s="29"/>
      <c r="Q937" s="29"/>
      <c r="R937" s="51"/>
      <c r="S937" s="51"/>
      <c r="T937" s="51"/>
      <c r="U937" s="51"/>
      <c r="V937" s="51"/>
    </row>
    <row r="938" spans="1:22" ht="15.75" customHeight="1">
      <c r="A938" s="51"/>
      <c r="B938" s="5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29"/>
      <c r="P938" s="29"/>
      <c r="Q938" s="29"/>
      <c r="R938" s="51"/>
      <c r="S938" s="51"/>
      <c r="T938" s="51"/>
      <c r="U938" s="51"/>
      <c r="V938" s="51"/>
    </row>
    <row r="939" spans="1:22" ht="15.75" customHeight="1">
      <c r="A939" s="51"/>
      <c r="B939" s="5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29"/>
      <c r="P939" s="29"/>
      <c r="Q939" s="29"/>
      <c r="R939" s="51"/>
      <c r="S939" s="51"/>
      <c r="T939" s="51"/>
      <c r="U939" s="51"/>
      <c r="V939" s="51"/>
    </row>
    <row r="940" spans="1:22" ht="15.75" customHeight="1">
      <c r="A940" s="51"/>
      <c r="B940" s="5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29"/>
      <c r="P940" s="29"/>
      <c r="Q940" s="29"/>
      <c r="R940" s="51"/>
      <c r="S940" s="51"/>
      <c r="T940" s="51"/>
      <c r="U940" s="51"/>
      <c r="V940" s="51"/>
    </row>
    <row r="941" spans="1:22" ht="15.75" customHeight="1">
      <c r="A941" s="51"/>
      <c r="B941" s="5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29"/>
      <c r="P941" s="29"/>
      <c r="Q941" s="29"/>
      <c r="R941" s="51"/>
      <c r="S941" s="51"/>
      <c r="T941" s="51"/>
      <c r="U941" s="51"/>
      <c r="V941" s="51"/>
    </row>
    <row r="942" spans="1:22" ht="15.75" customHeight="1">
      <c r="A942" s="51"/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29"/>
      <c r="P942" s="29"/>
      <c r="Q942" s="29"/>
      <c r="R942" s="51"/>
      <c r="S942" s="51"/>
      <c r="T942" s="51"/>
      <c r="U942" s="51"/>
      <c r="V942" s="51"/>
    </row>
    <row r="943" spans="1:22" ht="15.75" customHeight="1">
      <c r="A943" s="51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29"/>
      <c r="P943" s="29"/>
      <c r="Q943" s="29"/>
      <c r="R943" s="51"/>
      <c r="S943" s="51"/>
      <c r="T943" s="51"/>
      <c r="U943" s="51"/>
      <c r="V943" s="51"/>
    </row>
    <row r="944" spans="1:22" ht="15.75" customHeight="1">
      <c r="A944" s="51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29"/>
      <c r="P944" s="29"/>
      <c r="Q944" s="29"/>
      <c r="R944" s="51"/>
      <c r="S944" s="51"/>
      <c r="T944" s="51"/>
      <c r="U944" s="51"/>
      <c r="V944" s="51"/>
    </row>
    <row r="945" spans="1:22" ht="15.75" customHeight="1">
      <c r="A945" s="51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29"/>
      <c r="P945" s="29"/>
      <c r="Q945" s="29"/>
      <c r="R945" s="51"/>
      <c r="S945" s="51"/>
      <c r="T945" s="51"/>
      <c r="U945" s="51"/>
      <c r="V945" s="51"/>
    </row>
    <row r="946" spans="1:22" ht="15.75" customHeight="1">
      <c r="A946" s="51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29"/>
      <c r="P946" s="29"/>
      <c r="Q946" s="29"/>
      <c r="R946" s="51"/>
      <c r="S946" s="51"/>
      <c r="T946" s="51"/>
      <c r="U946" s="51"/>
      <c r="V946" s="51"/>
    </row>
    <row r="947" spans="1:22" ht="15.75" customHeight="1">
      <c r="A947" s="51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29"/>
      <c r="P947" s="29"/>
      <c r="Q947" s="29"/>
      <c r="R947" s="51"/>
      <c r="S947" s="51"/>
      <c r="T947" s="51"/>
      <c r="U947" s="51"/>
      <c r="V947" s="51"/>
    </row>
    <row r="948" spans="1:22" ht="15.75" customHeight="1">
      <c r="A948" s="51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29"/>
      <c r="P948" s="29"/>
      <c r="Q948" s="29"/>
      <c r="R948" s="51"/>
      <c r="S948" s="51"/>
      <c r="T948" s="51"/>
      <c r="U948" s="51"/>
      <c r="V948" s="51"/>
    </row>
    <row r="949" spans="1:22" ht="15.75" customHeight="1">
      <c r="A949" s="51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29"/>
      <c r="P949" s="29"/>
      <c r="Q949" s="29"/>
      <c r="R949" s="51"/>
      <c r="S949" s="51"/>
      <c r="T949" s="51"/>
      <c r="U949" s="51"/>
      <c r="V949" s="51"/>
    </row>
    <row r="950" spans="1:22" ht="15.75" customHeight="1">
      <c r="A950" s="51"/>
      <c r="B950" s="5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29"/>
      <c r="P950" s="29"/>
      <c r="Q950" s="29"/>
      <c r="R950" s="51"/>
      <c r="S950" s="51"/>
      <c r="T950" s="51"/>
      <c r="U950" s="51"/>
      <c r="V950" s="51"/>
    </row>
    <row r="951" spans="1:22" ht="15.75" customHeight="1">
      <c r="A951" s="51"/>
      <c r="B951" s="5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29"/>
      <c r="P951" s="29"/>
      <c r="Q951" s="29"/>
      <c r="R951" s="51"/>
      <c r="S951" s="51"/>
      <c r="T951" s="51"/>
      <c r="U951" s="51"/>
      <c r="V951" s="51"/>
    </row>
    <row r="952" spans="1:22" ht="15.75" customHeight="1">
      <c r="A952" s="51"/>
      <c r="B952" s="5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29"/>
      <c r="P952" s="29"/>
      <c r="Q952" s="29"/>
      <c r="R952" s="51"/>
      <c r="S952" s="51"/>
      <c r="T952" s="51"/>
      <c r="U952" s="51"/>
      <c r="V952" s="51"/>
    </row>
    <row r="953" spans="1:22" ht="15.75" customHeight="1">
      <c r="A953" s="51"/>
      <c r="B953" s="5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29"/>
      <c r="P953" s="29"/>
      <c r="Q953" s="29"/>
      <c r="R953" s="51"/>
      <c r="S953" s="51"/>
      <c r="T953" s="51"/>
      <c r="U953" s="51"/>
      <c r="V953" s="51"/>
    </row>
    <row r="954" spans="1:22" ht="15.75" customHeight="1">
      <c r="A954" s="51"/>
      <c r="B954" s="5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29"/>
      <c r="P954" s="29"/>
      <c r="Q954" s="29"/>
      <c r="R954" s="51"/>
      <c r="S954" s="51"/>
      <c r="T954" s="51"/>
      <c r="U954" s="51"/>
      <c r="V954" s="51"/>
    </row>
    <row r="955" spans="1:22" ht="15.75" customHeight="1">
      <c r="A955" s="51"/>
      <c r="B955" s="5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29"/>
      <c r="P955" s="29"/>
      <c r="Q955" s="29"/>
      <c r="R955" s="51"/>
      <c r="S955" s="51"/>
      <c r="T955" s="51"/>
      <c r="U955" s="51"/>
      <c r="V955" s="51"/>
    </row>
    <row r="956" spans="1:22" ht="15.75" customHeight="1">
      <c r="A956" s="51"/>
      <c r="B956" s="5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29"/>
      <c r="P956" s="29"/>
      <c r="Q956" s="29"/>
      <c r="R956" s="51"/>
      <c r="S956" s="51"/>
      <c r="T956" s="51"/>
      <c r="U956" s="51"/>
      <c r="V956" s="51"/>
    </row>
    <row r="957" spans="1:22" ht="15.75" customHeight="1">
      <c r="A957" s="51"/>
      <c r="B957" s="5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29"/>
      <c r="P957" s="29"/>
      <c r="Q957" s="29"/>
      <c r="R957" s="51"/>
      <c r="S957" s="51"/>
      <c r="T957" s="51"/>
      <c r="U957" s="51"/>
      <c r="V957" s="51"/>
    </row>
    <row r="958" spans="1:22" ht="15.75" customHeight="1">
      <c r="A958" s="51"/>
      <c r="B958" s="5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29"/>
      <c r="P958" s="29"/>
      <c r="Q958" s="29"/>
      <c r="R958" s="51"/>
      <c r="S958" s="51"/>
      <c r="T958" s="51"/>
      <c r="U958" s="51"/>
      <c r="V958" s="51"/>
    </row>
    <row r="959" spans="1:22" ht="15.75" customHeight="1">
      <c r="A959" s="51"/>
      <c r="B959" s="5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29"/>
      <c r="P959" s="29"/>
      <c r="Q959" s="29"/>
      <c r="R959" s="51"/>
      <c r="S959" s="51"/>
      <c r="T959" s="51"/>
      <c r="U959" s="51"/>
      <c r="V959" s="51"/>
    </row>
    <row r="960" spans="1:22" ht="15.75" customHeight="1">
      <c r="A960" s="51"/>
      <c r="B960" s="5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29"/>
      <c r="P960" s="29"/>
      <c r="Q960" s="29"/>
      <c r="R960" s="51"/>
      <c r="S960" s="51"/>
      <c r="T960" s="51"/>
      <c r="U960" s="51"/>
      <c r="V960" s="51"/>
    </row>
    <row r="961" spans="1:22" ht="15.75" customHeight="1">
      <c r="A961" s="51"/>
      <c r="B961" s="5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29"/>
      <c r="P961" s="29"/>
      <c r="Q961" s="29"/>
      <c r="R961" s="51"/>
      <c r="S961" s="51"/>
      <c r="T961" s="51"/>
      <c r="U961" s="51"/>
      <c r="V961" s="51"/>
    </row>
    <row r="962" spans="1:22" ht="15.75" customHeight="1">
      <c r="A962" s="51"/>
      <c r="B962" s="5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29"/>
      <c r="P962" s="29"/>
      <c r="Q962" s="29"/>
      <c r="R962" s="51"/>
      <c r="S962" s="51"/>
      <c r="T962" s="51"/>
      <c r="U962" s="51"/>
      <c r="V962" s="51"/>
    </row>
    <row r="963" spans="1:22" ht="15.75" customHeight="1">
      <c r="A963" s="51"/>
      <c r="B963" s="5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29"/>
      <c r="P963" s="29"/>
      <c r="Q963" s="29"/>
      <c r="R963" s="51"/>
      <c r="S963" s="51"/>
      <c r="T963" s="51"/>
      <c r="U963" s="51"/>
      <c r="V963" s="51"/>
    </row>
    <row r="964" spans="1:22" ht="15.75" customHeight="1">
      <c r="A964" s="51"/>
      <c r="B964" s="5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29"/>
      <c r="P964" s="29"/>
      <c r="Q964" s="29"/>
      <c r="R964" s="51"/>
      <c r="S964" s="51"/>
      <c r="T964" s="51"/>
      <c r="U964" s="51"/>
      <c r="V964" s="51"/>
    </row>
  </sheetData>
  <mergeCells count="15">
    <mergeCell ref="A1:M1"/>
    <mergeCell ref="C2:E2"/>
    <mergeCell ref="F2:H2"/>
    <mergeCell ref="I2:K2"/>
    <mergeCell ref="A20:H20"/>
    <mergeCell ref="I20:M20"/>
    <mergeCell ref="T47:T49"/>
    <mergeCell ref="I36:N36"/>
    <mergeCell ref="O36:T36"/>
    <mergeCell ref="U36:V36"/>
    <mergeCell ref="A21:H21"/>
    <mergeCell ref="A22:H22"/>
    <mergeCell ref="A26:H26"/>
    <mergeCell ref="B30:C30"/>
    <mergeCell ref="B34:H34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U29"/>
  <sheetViews>
    <sheetView topLeftCell="A16" workbookViewId="0">
      <selection activeCell="D9" sqref="D9"/>
    </sheetView>
  </sheetViews>
  <sheetFormatPr defaultRowHeight="56.25" customHeight="1"/>
  <cols>
    <col min="1" max="1" width="17.81640625" style="85" customWidth="1"/>
    <col min="2" max="2" width="5.6328125" style="85" customWidth="1"/>
    <col min="3" max="3" width="7.26953125" style="85" customWidth="1"/>
    <col min="4" max="4" width="7.453125" style="85" customWidth="1"/>
    <col min="5" max="6" width="11.54296875" style="85" customWidth="1"/>
    <col min="7" max="7" width="16.90625" style="85" customWidth="1"/>
    <col min="8" max="8" width="4.36328125" style="85" bestFit="1" customWidth="1"/>
    <col min="9" max="9" width="38.36328125" style="85" bestFit="1" customWidth="1"/>
    <col min="10" max="10" width="10.90625" style="85" customWidth="1"/>
    <col min="11" max="11" width="7.6328125" style="85" bestFit="1" customWidth="1"/>
    <col min="12" max="12" width="8.6328125" style="85" bestFit="1" customWidth="1"/>
    <col min="13" max="13" width="6.453125" style="85" bestFit="1" customWidth="1"/>
    <col min="14" max="14" width="6.6328125" style="85" bestFit="1" customWidth="1"/>
    <col min="15" max="15" width="6.54296875" style="85" bestFit="1" customWidth="1"/>
    <col min="16" max="16" width="7.90625" style="85" bestFit="1" customWidth="1"/>
    <col min="17" max="16384" width="8.7265625" style="85"/>
  </cols>
  <sheetData>
    <row r="1" spans="1:21" s="103" customFormat="1" ht="56.25" customHeight="1" thickBot="1">
      <c r="A1" s="181"/>
      <c r="B1" s="183" t="s">
        <v>98</v>
      </c>
      <c r="C1" s="184" t="s">
        <v>22</v>
      </c>
      <c r="D1" s="182" t="s">
        <v>3</v>
      </c>
      <c r="E1" s="104" t="s">
        <v>56</v>
      </c>
      <c r="F1" s="104" t="s">
        <v>5</v>
      </c>
      <c r="G1" s="101"/>
      <c r="H1" s="104" t="s">
        <v>57</v>
      </c>
      <c r="I1" s="104" t="s">
        <v>58</v>
      </c>
      <c r="J1" s="104" t="s">
        <v>91</v>
      </c>
      <c r="K1" s="100" t="s">
        <v>92</v>
      </c>
      <c r="L1" s="100" t="s">
        <v>93</v>
      </c>
      <c r="M1" s="100" t="s">
        <v>94</v>
      </c>
      <c r="N1" s="100" t="s">
        <v>95</v>
      </c>
      <c r="O1" s="100" t="s">
        <v>96</v>
      </c>
      <c r="P1" s="100" t="s">
        <v>97</v>
      </c>
      <c r="Q1" s="102"/>
      <c r="R1" s="102"/>
      <c r="S1" s="102"/>
      <c r="T1" s="102"/>
      <c r="U1" s="102"/>
    </row>
    <row r="2" spans="1:21" ht="30.75" customHeight="1" thickTop="1" thickBot="1">
      <c r="A2" s="187" t="s">
        <v>254</v>
      </c>
      <c r="B2" s="185">
        <v>1</v>
      </c>
      <c r="C2" s="180">
        <v>1</v>
      </c>
      <c r="D2" s="98">
        <v>1</v>
      </c>
      <c r="E2" s="91" t="s">
        <v>182</v>
      </c>
      <c r="F2" s="98" t="s">
        <v>183</v>
      </c>
      <c r="G2" s="98" t="s">
        <v>184</v>
      </c>
      <c r="H2" s="91"/>
      <c r="I2" s="91" t="s">
        <v>185</v>
      </c>
      <c r="J2" s="91"/>
      <c r="K2" s="98">
        <v>6</v>
      </c>
      <c r="L2" s="98">
        <v>5</v>
      </c>
      <c r="M2" s="98">
        <v>11</v>
      </c>
      <c r="N2" s="98">
        <v>8</v>
      </c>
      <c r="O2" s="98">
        <v>2</v>
      </c>
      <c r="P2" s="99">
        <v>2</v>
      </c>
      <c r="Q2" s="54"/>
      <c r="R2" s="54"/>
      <c r="S2" s="54"/>
      <c r="T2" s="54"/>
      <c r="U2" s="54"/>
    </row>
    <row r="3" spans="1:21" ht="30.75" customHeight="1" thickBot="1">
      <c r="A3" s="187"/>
      <c r="B3" s="186">
        <v>2</v>
      </c>
      <c r="C3" s="93">
        <v>2</v>
      </c>
      <c r="D3" s="93">
        <v>1</v>
      </c>
      <c r="E3" s="92" t="s">
        <v>186</v>
      </c>
      <c r="F3" s="93" t="s">
        <v>159</v>
      </c>
      <c r="G3" s="93" t="s">
        <v>160</v>
      </c>
      <c r="H3" s="92"/>
      <c r="I3" s="92" t="s">
        <v>185</v>
      </c>
      <c r="J3" s="92"/>
      <c r="K3" s="93">
        <v>6</v>
      </c>
      <c r="L3" s="93">
        <v>5</v>
      </c>
      <c r="M3" s="93">
        <v>11</v>
      </c>
      <c r="N3" s="93">
        <v>8</v>
      </c>
      <c r="O3" s="93">
        <v>2</v>
      </c>
      <c r="P3" s="94">
        <v>2</v>
      </c>
      <c r="Q3" s="54"/>
      <c r="R3" s="54"/>
      <c r="S3" s="54"/>
      <c r="T3" s="54"/>
      <c r="U3" s="54"/>
    </row>
    <row r="4" spans="1:21" ht="30.75" customHeight="1" thickBot="1">
      <c r="A4" s="187"/>
      <c r="B4" s="186">
        <v>3</v>
      </c>
      <c r="C4" s="93">
        <v>3</v>
      </c>
      <c r="D4" s="93">
        <v>1</v>
      </c>
      <c r="E4" s="92" t="s">
        <v>187</v>
      </c>
      <c r="F4" s="93" t="s">
        <v>165</v>
      </c>
      <c r="G4" s="93" t="s">
        <v>166</v>
      </c>
      <c r="H4" s="92"/>
      <c r="I4" s="92" t="s">
        <v>185</v>
      </c>
      <c r="J4" s="92"/>
      <c r="K4" s="93">
        <v>6</v>
      </c>
      <c r="L4" s="93">
        <v>5</v>
      </c>
      <c r="M4" s="93">
        <v>11</v>
      </c>
      <c r="N4" s="93">
        <v>8</v>
      </c>
      <c r="O4" s="93">
        <v>2</v>
      </c>
      <c r="P4" s="94">
        <v>2</v>
      </c>
      <c r="Q4" s="54"/>
      <c r="R4" s="54"/>
      <c r="S4" s="54"/>
      <c r="T4" s="54"/>
      <c r="U4" s="54"/>
    </row>
    <row r="5" spans="1:21" ht="30.75" customHeight="1" thickBot="1">
      <c r="A5" s="187"/>
      <c r="B5" s="186">
        <v>4</v>
      </c>
      <c r="C5" s="93">
        <v>4</v>
      </c>
      <c r="D5" s="93">
        <v>1</v>
      </c>
      <c r="E5" s="92" t="s">
        <v>188</v>
      </c>
      <c r="F5" s="93" t="s">
        <v>189</v>
      </c>
      <c r="G5" s="93" t="s">
        <v>190</v>
      </c>
      <c r="H5" s="92"/>
      <c r="I5" s="92" t="s">
        <v>185</v>
      </c>
      <c r="J5" s="92"/>
      <c r="K5" s="93">
        <v>6</v>
      </c>
      <c r="L5" s="93">
        <v>5</v>
      </c>
      <c r="M5" s="93">
        <v>11</v>
      </c>
      <c r="N5" s="93">
        <v>8</v>
      </c>
      <c r="O5" s="93">
        <v>2</v>
      </c>
      <c r="P5" s="94">
        <v>2</v>
      </c>
      <c r="Q5" s="54"/>
      <c r="R5" s="54"/>
      <c r="S5" s="54"/>
      <c r="T5" s="54"/>
      <c r="U5" s="54"/>
    </row>
    <row r="6" spans="1:21" ht="30.75" customHeight="1" thickBot="1">
      <c r="A6" s="187"/>
      <c r="B6" s="186">
        <v>5</v>
      </c>
      <c r="C6" s="93">
        <v>5</v>
      </c>
      <c r="D6" s="93">
        <v>1</v>
      </c>
      <c r="E6" s="92" t="s">
        <v>191</v>
      </c>
      <c r="F6" s="93" t="s">
        <v>192</v>
      </c>
      <c r="G6" s="93" t="s">
        <v>193</v>
      </c>
      <c r="H6" s="92"/>
      <c r="I6" s="92" t="s">
        <v>185</v>
      </c>
      <c r="J6" s="92"/>
      <c r="K6" s="93">
        <v>6</v>
      </c>
      <c r="L6" s="93">
        <v>5</v>
      </c>
      <c r="M6" s="93">
        <v>11</v>
      </c>
      <c r="N6" s="93">
        <v>8</v>
      </c>
      <c r="O6" s="93">
        <v>2</v>
      </c>
      <c r="P6" s="94">
        <v>2</v>
      </c>
      <c r="Q6" s="54"/>
      <c r="R6" s="54"/>
      <c r="S6" s="54"/>
      <c r="T6" s="54"/>
      <c r="U6" s="54"/>
    </row>
    <row r="7" spans="1:21" ht="30.75" customHeight="1" thickBot="1">
      <c r="A7" s="187"/>
      <c r="B7" s="186">
        <v>6</v>
      </c>
      <c r="C7" s="93">
        <v>6</v>
      </c>
      <c r="D7" s="93">
        <v>3</v>
      </c>
      <c r="E7" s="92" t="s">
        <v>194</v>
      </c>
      <c r="F7" s="93" t="s">
        <v>162</v>
      </c>
      <c r="G7" s="93" t="s">
        <v>163</v>
      </c>
      <c r="H7" s="92"/>
      <c r="I7" s="92" t="s">
        <v>185</v>
      </c>
      <c r="J7" s="92"/>
      <c r="K7" s="93">
        <v>6</v>
      </c>
      <c r="L7" s="93">
        <v>5</v>
      </c>
      <c r="M7" s="93">
        <v>11</v>
      </c>
      <c r="N7" s="93">
        <v>8</v>
      </c>
      <c r="O7" s="93">
        <v>2</v>
      </c>
      <c r="P7" s="94">
        <v>2</v>
      </c>
      <c r="Q7" s="54"/>
      <c r="R7" s="54"/>
      <c r="S7" s="54"/>
      <c r="T7" s="54"/>
      <c r="U7" s="54"/>
    </row>
    <row r="8" spans="1:21" ht="30.75" customHeight="1" thickBot="1">
      <c r="A8" s="187"/>
      <c r="B8" s="186">
        <v>7</v>
      </c>
      <c r="C8" s="93">
        <v>7</v>
      </c>
      <c r="D8" s="93">
        <v>2</v>
      </c>
      <c r="E8" s="92" t="s">
        <v>195</v>
      </c>
      <c r="F8" s="93" t="s">
        <v>196</v>
      </c>
      <c r="G8" s="93" t="s">
        <v>197</v>
      </c>
      <c r="H8" s="92"/>
      <c r="I8" s="92" t="s">
        <v>185</v>
      </c>
      <c r="J8" s="92"/>
      <c r="K8" s="93">
        <v>6</v>
      </c>
      <c r="L8" s="93">
        <v>5</v>
      </c>
      <c r="M8" s="93">
        <v>11</v>
      </c>
      <c r="N8" s="93">
        <v>8</v>
      </c>
      <c r="O8" s="93">
        <v>2</v>
      </c>
      <c r="P8" s="94">
        <v>2</v>
      </c>
      <c r="Q8" s="54"/>
      <c r="R8" s="54"/>
      <c r="S8" s="54"/>
      <c r="T8" s="54"/>
      <c r="U8" s="54"/>
    </row>
    <row r="9" spans="1:21" ht="30.75" customHeight="1" thickBot="1">
      <c r="A9" s="187"/>
      <c r="B9" s="186">
        <v>8</v>
      </c>
      <c r="C9" s="93">
        <v>8</v>
      </c>
      <c r="D9" s="93">
        <v>2</v>
      </c>
      <c r="E9" s="92" t="s">
        <v>198</v>
      </c>
      <c r="F9" s="93" t="s">
        <v>199</v>
      </c>
      <c r="G9" s="93" t="s">
        <v>200</v>
      </c>
      <c r="H9" s="92"/>
      <c r="I9" s="92" t="s">
        <v>185</v>
      </c>
      <c r="J9" s="92"/>
      <c r="K9" s="93">
        <v>6</v>
      </c>
      <c r="L9" s="93">
        <v>5</v>
      </c>
      <c r="M9" s="93">
        <v>11</v>
      </c>
      <c r="N9" s="93">
        <v>8</v>
      </c>
      <c r="O9" s="93">
        <v>2</v>
      </c>
      <c r="P9" s="94">
        <v>2</v>
      </c>
    </row>
    <row r="10" spans="1:21" ht="30.75" customHeight="1" thickBot="1">
      <c r="A10" s="187"/>
      <c r="B10" s="186">
        <v>9</v>
      </c>
      <c r="C10" s="93">
        <v>9</v>
      </c>
      <c r="D10" s="93">
        <v>2</v>
      </c>
      <c r="E10" s="92" t="s">
        <v>201</v>
      </c>
      <c r="F10" s="93" t="s">
        <v>202</v>
      </c>
      <c r="G10" s="93" t="s">
        <v>203</v>
      </c>
      <c r="H10" s="92"/>
      <c r="I10" s="92" t="s">
        <v>185</v>
      </c>
      <c r="J10" s="92"/>
      <c r="K10" s="93">
        <v>6</v>
      </c>
      <c r="L10" s="93">
        <v>5</v>
      </c>
      <c r="M10" s="93">
        <v>11</v>
      </c>
      <c r="N10" s="93">
        <v>8</v>
      </c>
      <c r="O10" s="93">
        <v>2</v>
      </c>
      <c r="P10" s="94">
        <v>2</v>
      </c>
    </row>
    <row r="11" spans="1:21" ht="30.75" customHeight="1" thickBot="1">
      <c r="A11" s="187"/>
      <c r="B11" s="186">
        <v>10</v>
      </c>
      <c r="C11" s="93">
        <v>10</v>
      </c>
      <c r="D11" s="93">
        <v>2</v>
      </c>
      <c r="E11" s="92" t="s">
        <v>204</v>
      </c>
      <c r="F11" s="93" t="s">
        <v>205</v>
      </c>
      <c r="G11" s="93" t="s">
        <v>206</v>
      </c>
      <c r="H11" s="92"/>
      <c r="I11" s="92" t="s">
        <v>185</v>
      </c>
      <c r="J11" s="92"/>
      <c r="K11" s="93">
        <v>6</v>
      </c>
      <c r="L11" s="93">
        <v>5</v>
      </c>
      <c r="M11" s="93">
        <v>11</v>
      </c>
      <c r="N11" s="93">
        <v>8</v>
      </c>
      <c r="O11" s="93">
        <v>2</v>
      </c>
      <c r="P11" s="94">
        <v>2</v>
      </c>
    </row>
    <row r="12" spans="1:21" ht="30.75" customHeight="1" thickBot="1">
      <c r="A12" s="187"/>
      <c r="B12" s="186">
        <v>11</v>
      </c>
      <c r="C12" s="93">
        <v>11</v>
      </c>
      <c r="D12" s="93">
        <v>2</v>
      </c>
      <c r="E12" s="92" t="s">
        <v>207</v>
      </c>
      <c r="F12" s="93" t="s">
        <v>208</v>
      </c>
      <c r="G12" s="93" t="s">
        <v>209</v>
      </c>
      <c r="H12" s="92"/>
      <c r="I12" s="92" t="s">
        <v>185</v>
      </c>
      <c r="J12" s="92"/>
      <c r="K12" s="93">
        <v>6</v>
      </c>
      <c r="L12" s="93">
        <v>5</v>
      </c>
      <c r="M12" s="93">
        <v>11</v>
      </c>
      <c r="N12" s="93">
        <v>8</v>
      </c>
      <c r="O12" s="93">
        <v>2</v>
      </c>
      <c r="P12" s="94">
        <v>2</v>
      </c>
    </row>
    <row r="13" spans="1:21" ht="30.75" customHeight="1" thickBot="1">
      <c r="A13" s="187"/>
      <c r="B13" s="186">
        <v>12</v>
      </c>
      <c r="C13" s="93">
        <v>12</v>
      </c>
      <c r="D13" s="93">
        <v>2</v>
      </c>
      <c r="E13" s="92" t="s">
        <v>210</v>
      </c>
      <c r="F13" s="93" t="s">
        <v>211</v>
      </c>
      <c r="G13" s="93" t="s">
        <v>212</v>
      </c>
      <c r="H13" s="92"/>
      <c r="I13" s="92" t="s">
        <v>185</v>
      </c>
      <c r="J13" s="92"/>
      <c r="K13" s="93">
        <v>6</v>
      </c>
      <c r="L13" s="93">
        <v>5</v>
      </c>
      <c r="M13" s="93">
        <v>11</v>
      </c>
      <c r="N13" s="93">
        <v>8</v>
      </c>
      <c r="O13" s="93">
        <v>2</v>
      </c>
      <c r="P13" s="94">
        <v>2</v>
      </c>
    </row>
    <row r="14" spans="1:21" ht="30.75" customHeight="1" thickBot="1">
      <c r="A14" s="187"/>
      <c r="B14" s="186">
        <v>13</v>
      </c>
      <c r="C14" s="93">
        <v>13</v>
      </c>
      <c r="D14" s="93">
        <v>2</v>
      </c>
      <c r="E14" s="92" t="s">
        <v>213</v>
      </c>
      <c r="F14" s="93" t="s">
        <v>214</v>
      </c>
      <c r="G14" s="93" t="s">
        <v>215</v>
      </c>
      <c r="H14" s="92"/>
      <c r="I14" s="92" t="s">
        <v>185</v>
      </c>
      <c r="J14" s="92"/>
      <c r="K14" s="93">
        <v>6</v>
      </c>
      <c r="L14" s="93">
        <v>5</v>
      </c>
      <c r="M14" s="93">
        <v>11</v>
      </c>
      <c r="N14" s="93">
        <v>8</v>
      </c>
      <c r="O14" s="93">
        <v>2</v>
      </c>
      <c r="P14" s="94">
        <v>2</v>
      </c>
    </row>
    <row r="15" spans="1:21" ht="30.75" customHeight="1" thickBot="1">
      <c r="A15" s="187"/>
      <c r="B15" s="186">
        <v>14</v>
      </c>
      <c r="C15" s="93">
        <v>14</v>
      </c>
      <c r="D15" s="93">
        <v>3</v>
      </c>
      <c r="E15" s="92" t="s">
        <v>216</v>
      </c>
      <c r="F15" s="93" t="s">
        <v>217</v>
      </c>
      <c r="G15" s="93" t="s">
        <v>218</v>
      </c>
      <c r="H15" s="92"/>
      <c r="I15" s="92" t="s">
        <v>185</v>
      </c>
      <c r="J15" s="92"/>
      <c r="K15" s="93">
        <v>6</v>
      </c>
      <c r="L15" s="93">
        <v>5</v>
      </c>
      <c r="M15" s="93">
        <v>11</v>
      </c>
      <c r="N15" s="93">
        <v>8</v>
      </c>
      <c r="O15" s="93">
        <v>2</v>
      </c>
      <c r="P15" s="94">
        <v>2</v>
      </c>
    </row>
    <row r="16" spans="1:21" ht="30.75" customHeight="1" thickBot="1">
      <c r="A16" s="187"/>
      <c r="B16" s="186">
        <v>15</v>
      </c>
      <c r="C16" s="93">
        <v>15</v>
      </c>
      <c r="D16" s="93">
        <v>1</v>
      </c>
      <c r="E16" s="92" t="s">
        <v>219</v>
      </c>
      <c r="F16" s="93" t="s">
        <v>220</v>
      </c>
      <c r="G16" s="93" t="s">
        <v>221</v>
      </c>
      <c r="H16" s="92"/>
      <c r="I16" s="92" t="s">
        <v>185</v>
      </c>
      <c r="J16" s="92"/>
      <c r="K16" s="93">
        <v>6</v>
      </c>
      <c r="L16" s="93">
        <v>5</v>
      </c>
      <c r="M16" s="93">
        <v>11</v>
      </c>
      <c r="N16" s="93">
        <v>8</v>
      </c>
      <c r="O16" s="93">
        <v>2</v>
      </c>
      <c r="P16" s="94">
        <v>2</v>
      </c>
    </row>
    <row r="17" spans="1:16" ht="30.75" customHeight="1" thickBot="1">
      <c r="A17" s="187"/>
      <c r="B17" s="186">
        <v>16</v>
      </c>
      <c r="C17" s="93">
        <v>16</v>
      </c>
      <c r="D17" s="93">
        <v>3</v>
      </c>
      <c r="E17" s="92" t="s">
        <v>222</v>
      </c>
      <c r="F17" s="93" t="s">
        <v>223</v>
      </c>
      <c r="G17" s="93" t="s">
        <v>224</v>
      </c>
      <c r="H17" s="92"/>
      <c r="I17" s="92" t="s">
        <v>185</v>
      </c>
      <c r="J17" s="92"/>
      <c r="K17" s="93">
        <v>6</v>
      </c>
      <c r="L17" s="93">
        <v>5</v>
      </c>
      <c r="M17" s="93">
        <v>11</v>
      </c>
      <c r="N17" s="93">
        <v>8</v>
      </c>
      <c r="O17" s="93">
        <v>2</v>
      </c>
      <c r="P17" s="94">
        <v>2</v>
      </c>
    </row>
    <row r="18" spans="1:16" ht="30.75" customHeight="1" thickBot="1">
      <c r="A18" s="187"/>
      <c r="B18" s="186">
        <v>17</v>
      </c>
      <c r="C18" s="93">
        <v>17</v>
      </c>
      <c r="D18" s="93">
        <v>1</v>
      </c>
      <c r="E18" s="92" t="s">
        <v>225</v>
      </c>
      <c r="F18" s="93" t="s">
        <v>214</v>
      </c>
      <c r="G18" s="93" t="s">
        <v>226</v>
      </c>
      <c r="H18" s="92"/>
      <c r="I18" s="92" t="s">
        <v>185</v>
      </c>
      <c r="J18" s="92"/>
      <c r="K18" s="93">
        <v>6</v>
      </c>
      <c r="L18" s="93">
        <v>5</v>
      </c>
      <c r="M18" s="93">
        <v>11</v>
      </c>
      <c r="N18" s="93">
        <v>8</v>
      </c>
      <c r="O18" s="93">
        <v>2</v>
      </c>
      <c r="P18" s="94">
        <v>2</v>
      </c>
    </row>
    <row r="19" spans="1:16" ht="30.75" customHeight="1" thickBot="1">
      <c r="A19" s="187"/>
      <c r="B19" s="186">
        <v>18</v>
      </c>
      <c r="C19" s="93">
        <v>18</v>
      </c>
      <c r="D19" s="93">
        <v>2</v>
      </c>
      <c r="E19" s="92" t="s">
        <v>227</v>
      </c>
      <c r="F19" s="93" t="s">
        <v>228</v>
      </c>
      <c r="G19" s="93" t="s">
        <v>229</v>
      </c>
      <c r="H19" s="92"/>
      <c r="I19" s="92" t="s">
        <v>185</v>
      </c>
      <c r="J19" s="92"/>
      <c r="K19" s="93">
        <v>6</v>
      </c>
      <c r="L19" s="93">
        <v>5</v>
      </c>
      <c r="M19" s="93">
        <v>11</v>
      </c>
      <c r="N19" s="93">
        <v>8</v>
      </c>
      <c r="O19" s="93">
        <v>2</v>
      </c>
      <c r="P19" s="94">
        <v>2</v>
      </c>
    </row>
    <row r="20" spans="1:16" ht="30.75" customHeight="1" thickBot="1">
      <c r="A20" s="187"/>
      <c r="B20" s="186">
        <v>19</v>
      </c>
      <c r="C20" s="93">
        <v>19</v>
      </c>
      <c r="D20" s="93">
        <v>1</v>
      </c>
      <c r="E20" s="92" t="s">
        <v>230</v>
      </c>
      <c r="F20" s="93" t="s">
        <v>231</v>
      </c>
      <c r="G20" s="93" t="s">
        <v>232</v>
      </c>
      <c r="H20" s="92"/>
      <c r="I20" s="92" t="s">
        <v>185</v>
      </c>
      <c r="J20" s="92"/>
      <c r="K20" s="93">
        <v>6</v>
      </c>
      <c r="L20" s="93">
        <v>5</v>
      </c>
      <c r="M20" s="93">
        <v>11</v>
      </c>
      <c r="N20" s="93">
        <v>8</v>
      </c>
      <c r="O20" s="93">
        <v>2</v>
      </c>
      <c r="P20" s="94">
        <v>2</v>
      </c>
    </row>
    <row r="21" spans="1:16" ht="30.75" customHeight="1" thickBot="1">
      <c r="A21" s="187"/>
      <c r="B21" s="186">
        <v>20</v>
      </c>
      <c r="C21" s="93">
        <v>20</v>
      </c>
      <c r="D21" s="93">
        <v>1</v>
      </c>
      <c r="E21" s="92" t="s">
        <v>233</v>
      </c>
      <c r="F21" s="93" t="s">
        <v>153</v>
      </c>
      <c r="G21" s="93" t="s">
        <v>154</v>
      </c>
      <c r="H21" s="92"/>
      <c r="I21" s="92" t="s">
        <v>185</v>
      </c>
      <c r="J21" s="92"/>
      <c r="K21" s="93">
        <v>6</v>
      </c>
      <c r="L21" s="93">
        <v>5</v>
      </c>
      <c r="M21" s="93">
        <v>11</v>
      </c>
      <c r="N21" s="93">
        <v>8</v>
      </c>
      <c r="O21" s="93">
        <v>2</v>
      </c>
      <c r="P21" s="94">
        <v>2</v>
      </c>
    </row>
    <row r="22" spans="1:16" ht="30.75" customHeight="1" thickBot="1">
      <c r="A22" s="187"/>
      <c r="B22" s="186">
        <v>21</v>
      </c>
      <c r="C22" s="93">
        <v>21</v>
      </c>
      <c r="D22" s="93">
        <v>1</v>
      </c>
      <c r="E22" s="92" t="s">
        <v>234</v>
      </c>
      <c r="F22" s="93" t="s">
        <v>235</v>
      </c>
      <c r="G22" s="93" t="s">
        <v>236</v>
      </c>
      <c r="H22" s="92"/>
      <c r="I22" s="92" t="s">
        <v>185</v>
      </c>
      <c r="J22" s="92"/>
      <c r="K22" s="93">
        <v>6</v>
      </c>
      <c r="L22" s="93">
        <v>5</v>
      </c>
      <c r="M22" s="93">
        <v>11</v>
      </c>
      <c r="N22" s="93">
        <v>8</v>
      </c>
      <c r="O22" s="93">
        <v>2</v>
      </c>
      <c r="P22" s="94">
        <v>2</v>
      </c>
    </row>
    <row r="23" spans="1:16" ht="30.75" customHeight="1" thickBot="1">
      <c r="A23" s="187"/>
      <c r="B23" s="186">
        <v>22</v>
      </c>
      <c r="C23" s="93">
        <v>22</v>
      </c>
      <c r="D23" s="93">
        <v>3</v>
      </c>
      <c r="E23" s="92" t="s">
        <v>237</v>
      </c>
      <c r="F23" s="93" t="s">
        <v>238</v>
      </c>
      <c r="G23" s="93" t="s">
        <v>239</v>
      </c>
      <c r="H23" s="92"/>
      <c r="I23" s="92" t="s">
        <v>185</v>
      </c>
      <c r="J23" s="92"/>
      <c r="K23" s="93">
        <v>6</v>
      </c>
      <c r="L23" s="93">
        <v>5</v>
      </c>
      <c r="M23" s="93">
        <v>11</v>
      </c>
      <c r="N23" s="93">
        <v>8</v>
      </c>
      <c r="O23" s="93">
        <v>2</v>
      </c>
      <c r="P23" s="94">
        <v>2</v>
      </c>
    </row>
    <row r="24" spans="1:16" ht="30.75" customHeight="1" thickBot="1">
      <c r="A24" s="187"/>
      <c r="B24" s="186">
        <v>23</v>
      </c>
      <c r="C24" s="93">
        <v>23</v>
      </c>
      <c r="D24" s="93">
        <v>1</v>
      </c>
      <c r="E24" s="92" t="s">
        <v>240</v>
      </c>
      <c r="F24" s="93" t="s">
        <v>241</v>
      </c>
      <c r="G24" s="93" t="s">
        <v>242</v>
      </c>
      <c r="H24" s="92"/>
      <c r="I24" s="92" t="s">
        <v>185</v>
      </c>
      <c r="J24" s="92"/>
      <c r="K24" s="93">
        <v>6</v>
      </c>
      <c r="L24" s="93">
        <v>5</v>
      </c>
      <c r="M24" s="93">
        <v>11</v>
      </c>
      <c r="N24" s="93">
        <v>8</v>
      </c>
      <c r="O24" s="93">
        <v>2</v>
      </c>
      <c r="P24" s="94">
        <v>2</v>
      </c>
    </row>
    <row r="25" spans="1:16" ht="30.75" customHeight="1" thickBot="1">
      <c r="A25" s="187"/>
      <c r="B25" s="186">
        <v>24</v>
      </c>
      <c r="C25" s="93">
        <v>24</v>
      </c>
      <c r="D25" s="93">
        <v>1</v>
      </c>
      <c r="E25" s="92" t="s">
        <v>243</v>
      </c>
      <c r="F25" s="93" t="s">
        <v>244</v>
      </c>
      <c r="G25" s="93" t="s">
        <v>245</v>
      </c>
      <c r="H25" s="92"/>
      <c r="I25" s="92" t="s">
        <v>185</v>
      </c>
      <c r="J25" s="92"/>
      <c r="K25" s="93">
        <v>6</v>
      </c>
      <c r="L25" s="93">
        <v>5</v>
      </c>
      <c r="M25" s="93">
        <v>11</v>
      </c>
      <c r="N25" s="93">
        <v>8</v>
      </c>
      <c r="O25" s="93">
        <v>2</v>
      </c>
      <c r="P25" s="94">
        <v>2</v>
      </c>
    </row>
    <row r="26" spans="1:16" ht="30.75" customHeight="1" thickBot="1">
      <c r="A26" s="187"/>
      <c r="B26" s="186">
        <v>25</v>
      </c>
      <c r="C26" s="93">
        <v>25</v>
      </c>
      <c r="D26" s="93">
        <v>1</v>
      </c>
      <c r="E26" s="92" t="s">
        <v>246</v>
      </c>
      <c r="F26" s="93" t="s">
        <v>199</v>
      </c>
      <c r="G26" s="93" t="s">
        <v>247</v>
      </c>
      <c r="H26" s="92"/>
      <c r="I26" s="92" t="s">
        <v>185</v>
      </c>
      <c r="J26" s="92"/>
      <c r="K26" s="93">
        <v>6</v>
      </c>
      <c r="L26" s="93">
        <v>5</v>
      </c>
      <c r="M26" s="93">
        <v>11</v>
      </c>
      <c r="N26" s="93">
        <v>8</v>
      </c>
      <c r="O26" s="93">
        <v>2</v>
      </c>
      <c r="P26" s="94">
        <v>2</v>
      </c>
    </row>
    <row r="27" spans="1:16" ht="30.75" customHeight="1" thickBot="1">
      <c r="A27" s="187"/>
      <c r="B27" s="186">
        <v>26</v>
      </c>
      <c r="C27" s="93">
        <v>26</v>
      </c>
      <c r="D27" s="93">
        <v>1</v>
      </c>
      <c r="E27" s="92" t="s">
        <v>248</v>
      </c>
      <c r="F27" s="93" t="s">
        <v>249</v>
      </c>
      <c r="G27" s="93" t="s">
        <v>250</v>
      </c>
      <c r="H27" s="92"/>
      <c r="I27" s="92" t="s">
        <v>185</v>
      </c>
      <c r="J27" s="92"/>
      <c r="K27" s="93">
        <v>6</v>
      </c>
      <c r="L27" s="93">
        <v>5</v>
      </c>
      <c r="M27" s="93">
        <v>11</v>
      </c>
      <c r="N27" s="93">
        <v>8</v>
      </c>
      <c r="O27" s="93">
        <v>2</v>
      </c>
      <c r="P27" s="94">
        <v>2</v>
      </c>
    </row>
    <row r="28" spans="1:16" ht="30.75" customHeight="1" thickBot="1">
      <c r="A28" s="189"/>
      <c r="B28" s="188">
        <v>27</v>
      </c>
      <c r="C28" s="95">
        <v>27</v>
      </c>
      <c r="D28" s="95">
        <v>1</v>
      </c>
      <c r="E28" s="96" t="s">
        <v>251</v>
      </c>
      <c r="F28" s="95" t="s">
        <v>252</v>
      </c>
      <c r="G28" s="95" t="s">
        <v>253</v>
      </c>
      <c r="H28" s="96"/>
      <c r="I28" s="96" t="s">
        <v>185</v>
      </c>
      <c r="J28" s="96"/>
      <c r="K28" s="95">
        <v>6</v>
      </c>
      <c r="L28" s="95">
        <v>5</v>
      </c>
      <c r="M28" s="95">
        <v>11</v>
      </c>
      <c r="N28" s="95">
        <v>8</v>
      </c>
      <c r="O28" s="95">
        <v>2</v>
      </c>
      <c r="P28" s="97">
        <v>2</v>
      </c>
    </row>
    <row r="29" spans="1:16" ht="56.25" customHeight="1" thickTop="1"/>
  </sheetData>
  <mergeCells count="1">
    <mergeCell ref="A2:A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AA979"/>
  <sheetViews>
    <sheetView tabSelected="1" workbookViewId="0">
      <pane ySplit="3" topLeftCell="A25" activePane="bottomLeft" state="frozen"/>
      <selection pane="bottomLeft" activeCell="D28" sqref="D28"/>
    </sheetView>
  </sheetViews>
  <sheetFormatPr defaultColWidth="6.6328125" defaultRowHeight="15" customHeight="1"/>
  <cols>
    <col min="1" max="1" width="4.54296875" bestFit="1" customWidth="1"/>
    <col min="3" max="3" width="8" customWidth="1"/>
    <col min="4" max="4" width="8.26953125" customWidth="1"/>
    <col min="6" max="6" width="7.36328125" customWidth="1"/>
    <col min="7" max="7" width="9.08984375" customWidth="1"/>
    <col min="8" max="8" width="8.08984375" customWidth="1"/>
    <col min="9" max="9" width="8.26953125" customWidth="1"/>
    <col min="12" max="12" width="7.36328125" customWidth="1"/>
    <col min="14" max="14" width="7.90625" customWidth="1"/>
  </cols>
  <sheetData>
    <row r="1" spans="1:27" ht="36" customHeight="1">
      <c r="A1" s="191"/>
      <c r="B1" s="192" t="s">
        <v>60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23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73.5" customHeight="1">
      <c r="A2" s="197"/>
      <c r="B2" s="197" t="s">
        <v>22</v>
      </c>
      <c r="C2" s="197" t="s">
        <v>23</v>
      </c>
      <c r="D2" s="197" t="s">
        <v>61</v>
      </c>
      <c r="E2" s="197" t="s">
        <v>62</v>
      </c>
      <c r="F2" s="197" t="s">
        <v>63</v>
      </c>
      <c r="G2" s="197" t="s">
        <v>64</v>
      </c>
      <c r="H2" s="197" t="s">
        <v>65</v>
      </c>
      <c r="I2" s="197" t="s">
        <v>66</v>
      </c>
      <c r="J2" s="197" t="s">
        <v>67</v>
      </c>
      <c r="K2" s="197" t="s">
        <v>68</v>
      </c>
      <c r="L2" s="197" t="s">
        <v>69</v>
      </c>
      <c r="M2" s="197" t="s">
        <v>59</v>
      </c>
      <c r="N2" s="197" t="s">
        <v>70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89" customFormat="1" ht="24">
      <c r="A3" s="190">
        <v>1</v>
      </c>
      <c r="B3" s="190">
        <v>6313</v>
      </c>
      <c r="C3" s="55">
        <v>1</v>
      </c>
      <c r="D3" s="198">
        <v>4</v>
      </c>
      <c r="E3" s="198">
        <v>5</v>
      </c>
      <c r="F3" s="198">
        <v>5</v>
      </c>
      <c r="G3" s="198">
        <v>4</v>
      </c>
      <c r="H3" s="198">
        <v>4</v>
      </c>
      <c r="I3" s="198">
        <v>5</v>
      </c>
      <c r="J3" s="198">
        <v>5</v>
      </c>
      <c r="K3" s="198">
        <v>5</v>
      </c>
      <c r="L3" s="198">
        <v>5</v>
      </c>
      <c r="M3" s="198">
        <v>1</v>
      </c>
      <c r="N3" s="87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s="89" customFormat="1" ht="24">
      <c r="A4" s="190">
        <v>2</v>
      </c>
      <c r="B4" s="190">
        <v>6313</v>
      </c>
      <c r="C4" s="55">
        <v>2</v>
      </c>
      <c r="D4" s="198">
        <v>4</v>
      </c>
      <c r="E4" s="198">
        <v>4</v>
      </c>
      <c r="F4" s="198">
        <v>5</v>
      </c>
      <c r="G4" s="198">
        <v>5</v>
      </c>
      <c r="H4" s="198">
        <v>5</v>
      </c>
      <c r="I4" s="198">
        <v>5</v>
      </c>
      <c r="J4" s="198">
        <v>4</v>
      </c>
      <c r="K4" s="198">
        <v>5</v>
      </c>
      <c r="L4" s="198">
        <v>4</v>
      </c>
      <c r="M4" s="198">
        <v>1</v>
      </c>
      <c r="N4" s="87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s="89" customFormat="1" ht="24">
      <c r="A5" s="190">
        <v>3</v>
      </c>
      <c r="B5" s="190">
        <v>6313</v>
      </c>
      <c r="C5" s="55">
        <v>3</v>
      </c>
      <c r="D5" s="198">
        <v>4</v>
      </c>
      <c r="E5" s="198">
        <v>4</v>
      </c>
      <c r="F5" s="198">
        <v>4</v>
      </c>
      <c r="G5" s="198">
        <v>4</v>
      </c>
      <c r="H5" s="198">
        <v>4</v>
      </c>
      <c r="I5" s="198">
        <v>4</v>
      </c>
      <c r="J5" s="198">
        <v>3</v>
      </c>
      <c r="K5" s="198">
        <v>3</v>
      </c>
      <c r="L5" s="198">
        <v>4</v>
      </c>
      <c r="M5" s="198">
        <v>1</v>
      </c>
      <c r="N5" s="87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s="89" customFormat="1" ht="24">
      <c r="A6" s="190">
        <v>4</v>
      </c>
      <c r="B6" s="190">
        <v>6313</v>
      </c>
      <c r="C6" s="55">
        <v>4</v>
      </c>
      <c r="D6" s="87"/>
      <c r="E6" s="198">
        <v>5</v>
      </c>
      <c r="F6" s="198">
        <v>5</v>
      </c>
      <c r="G6" s="198">
        <v>5</v>
      </c>
      <c r="H6" s="198">
        <v>5</v>
      </c>
      <c r="I6" s="198">
        <v>5</v>
      </c>
      <c r="J6" s="87"/>
      <c r="K6" s="198">
        <v>4</v>
      </c>
      <c r="L6" s="198">
        <v>5</v>
      </c>
      <c r="M6" s="198">
        <v>1</v>
      </c>
      <c r="N6" s="8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s="89" customFormat="1" ht="24">
      <c r="A7" s="190">
        <v>5</v>
      </c>
      <c r="B7" s="190">
        <v>6313</v>
      </c>
      <c r="C7" s="55">
        <v>5</v>
      </c>
      <c r="D7" s="198">
        <v>4</v>
      </c>
      <c r="E7" s="198">
        <v>5</v>
      </c>
      <c r="F7" s="198">
        <v>4</v>
      </c>
      <c r="G7" s="198">
        <v>5</v>
      </c>
      <c r="H7" s="198">
        <v>5</v>
      </c>
      <c r="I7" s="198">
        <v>5</v>
      </c>
      <c r="J7" s="198">
        <v>4</v>
      </c>
      <c r="K7" s="198">
        <v>5</v>
      </c>
      <c r="L7" s="198">
        <v>4</v>
      </c>
      <c r="M7" s="198">
        <v>1</v>
      </c>
      <c r="N7" s="8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s="89" customFormat="1" ht="24">
      <c r="A8" s="190">
        <v>6</v>
      </c>
      <c r="B8" s="190">
        <v>6313</v>
      </c>
      <c r="C8" s="55">
        <v>6</v>
      </c>
      <c r="D8" s="198">
        <v>5</v>
      </c>
      <c r="E8" s="198">
        <v>4</v>
      </c>
      <c r="F8" s="198">
        <v>4</v>
      </c>
      <c r="G8" s="198">
        <v>5</v>
      </c>
      <c r="H8" s="198">
        <v>4</v>
      </c>
      <c r="I8" s="198">
        <v>4</v>
      </c>
      <c r="J8" s="198">
        <v>4</v>
      </c>
      <c r="K8" s="198">
        <v>4</v>
      </c>
      <c r="L8" s="198">
        <v>3</v>
      </c>
      <c r="M8" s="198">
        <v>1</v>
      </c>
      <c r="N8" s="8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s="89" customFormat="1" ht="24">
      <c r="A9" s="190">
        <v>7</v>
      </c>
      <c r="B9" s="190">
        <v>6313</v>
      </c>
      <c r="C9" s="55">
        <v>7</v>
      </c>
      <c r="D9" s="198">
        <v>5</v>
      </c>
      <c r="E9" s="198">
        <v>5</v>
      </c>
      <c r="F9" s="198">
        <v>4</v>
      </c>
      <c r="G9" s="198">
        <v>4</v>
      </c>
      <c r="H9" s="198">
        <v>5</v>
      </c>
      <c r="I9" s="198">
        <v>5</v>
      </c>
      <c r="J9" s="198">
        <v>4</v>
      </c>
      <c r="K9" s="198">
        <v>4</v>
      </c>
      <c r="L9" s="198">
        <v>4</v>
      </c>
      <c r="M9" s="198">
        <v>1</v>
      </c>
      <c r="N9" s="87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s="89" customFormat="1" ht="24">
      <c r="A10" s="190">
        <v>8</v>
      </c>
      <c r="B10" s="190">
        <v>6313</v>
      </c>
      <c r="C10" s="55">
        <v>8</v>
      </c>
      <c r="D10" s="198">
        <v>5</v>
      </c>
      <c r="E10" s="198">
        <v>5</v>
      </c>
      <c r="F10" s="198">
        <v>5</v>
      </c>
      <c r="G10" s="198">
        <v>5</v>
      </c>
      <c r="H10" s="198">
        <v>5</v>
      </c>
      <c r="I10" s="198">
        <v>5</v>
      </c>
      <c r="J10" s="198">
        <v>5</v>
      </c>
      <c r="K10" s="198">
        <v>5</v>
      </c>
      <c r="L10" s="198">
        <v>5</v>
      </c>
      <c r="M10" s="198">
        <v>1</v>
      </c>
      <c r="N10" s="87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s="89" customFormat="1" ht="24">
      <c r="A11" s="190">
        <v>9</v>
      </c>
      <c r="B11" s="190">
        <v>6313</v>
      </c>
      <c r="C11" s="55">
        <v>9</v>
      </c>
      <c r="D11" s="198">
        <v>5</v>
      </c>
      <c r="E11" s="198">
        <v>5</v>
      </c>
      <c r="F11" s="198">
        <v>4</v>
      </c>
      <c r="G11" s="198">
        <v>5</v>
      </c>
      <c r="H11" s="198">
        <v>5</v>
      </c>
      <c r="I11" s="198">
        <v>5</v>
      </c>
      <c r="J11" s="198">
        <v>5</v>
      </c>
      <c r="K11" s="198">
        <v>5</v>
      </c>
      <c r="L11" s="198">
        <v>5</v>
      </c>
      <c r="M11" s="198">
        <v>1</v>
      </c>
      <c r="N11" s="87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s="89" customFormat="1" ht="24">
      <c r="A12" s="190">
        <v>10</v>
      </c>
      <c r="B12" s="190">
        <v>6313</v>
      </c>
      <c r="C12" s="55">
        <v>10</v>
      </c>
      <c r="D12" s="198">
        <v>4</v>
      </c>
      <c r="E12" s="198">
        <v>4</v>
      </c>
      <c r="F12" s="198">
        <v>3</v>
      </c>
      <c r="G12" s="198">
        <v>4</v>
      </c>
      <c r="H12" s="198">
        <v>4</v>
      </c>
      <c r="I12" s="198">
        <v>4</v>
      </c>
      <c r="J12" s="198">
        <v>4</v>
      </c>
      <c r="K12" s="198">
        <v>4</v>
      </c>
      <c r="L12" s="198">
        <v>4</v>
      </c>
      <c r="M12" s="198">
        <v>1</v>
      </c>
      <c r="N12" s="8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s="89" customFormat="1" ht="24">
      <c r="A13" s="190">
        <v>11</v>
      </c>
      <c r="B13" s="190">
        <v>6313</v>
      </c>
      <c r="C13" s="55">
        <v>11</v>
      </c>
      <c r="D13" s="198">
        <v>4</v>
      </c>
      <c r="E13" s="198">
        <v>4</v>
      </c>
      <c r="F13" s="198">
        <v>3</v>
      </c>
      <c r="G13" s="198">
        <v>4</v>
      </c>
      <c r="H13" s="198">
        <v>4</v>
      </c>
      <c r="I13" s="198">
        <v>4</v>
      </c>
      <c r="J13" s="198">
        <v>4</v>
      </c>
      <c r="K13" s="198">
        <v>4</v>
      </c>
      <c r="L13" s="198">
        <v>4</v>
      </c>
      <c r="M13" s="198">
        <v>1</v>
      </c>
      <c r="N13" s="87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s="89" customFormat="1" ht="24">
      <c r="A14" s="190">
        <v>12</v>
      </c>
      <c r="B14" s="190">
        <v>6313</v>
      </c>
      <c r="C14" s="55">
        <v>12</v>
      </c>
      <c r="D14" s="198">
        <v>4</v>
      </c>
      <c r="E14" s="198">
        <v>5</v>
      </c>
      <c r="F14" s="198">
        <v>4</v>
      </c>
      <c r="G14" s="198">
        <v>3</v>
      </c>
      <c r="H14" s="198">
        <v>4</v>
      </c>
      <c r="I14" s="198">
        <v>4</v>
      </c>
      <c r="J14" s="198">
        <v>5</v>
      </c>
      <c r="K14" s="198">
        <v>5</v>
      </c>
      <c r="L14" s="198">
        <v>4</v>
      </c>
      <c r="M14" s="198">
        <v>1</v>
      </c>
      <c r="N14" s="198">
        <v>1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s="89" customFormat="1" ht="24">
      <c r="A15" s="190">
        <v>13</v>
      </c>
      <c r="B15" s="190">
        <v>6313</v>
      </c>
      <c r="C15" s="55">
        <v>13</v>
      </c>
      <c r="D15" s="198">
        <v>3</v>
      </c>
      <c r="E15" s="198">
        <v>5</v>
      </c>
      <c r="F15" s="198">
        <v>4</v>
      </c>
      <c r="G15" s="198">
        <v>4</v>
      </c>
      <c r="H15" s="198">
        <v>4</v>
      </c>
      <c r="I15" s="198">
        <v>4</v>
      </c>
      <c r="J15" s="198">
        <v>4</v>
      </c>
      <c r="K15" s="198">
        <v>4</v>
      </c>
      <c r="L15" s="198">
        <v>4</v>
      </c>
      <c r="M15" s="198">
        <v>1</v>
      </c>
      <c r="N15" s="198">
        <v>1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s="89" customFormat="1" ht="24">
      <c r="A16" s="190">
        <v>14</v>
      </c>
      <c r="B16" s="190">
        <v>6313</v>
      </c>
      <c r="C16" s="55">
        <v>14</v>
      </c>
      <c r="D16" s="198">
        <v>4</v>
      </c>
      <c r="E16" s="198">
        <v>5</v>
      </c>
      <c r="F16" s="198">
        <v>4</v>
      </c>
      <c r="G16" s="198">
        <v>5</v>
      </c>
      <c r="H16" s="198">
        <v>5</v>
      </c>
      <c r="I16" s="198">
        <v>5</v>
      </c>
      <c r="J16" s="198">
        <v>4</v>
      </c>
      <c r="K16" s="198">
        <v>5</v>
      </c>
      <c r="L16" s="198">
        <v>5</v>
      </c>
      <c r="M16" s="198">
        <v>1</v>
      </c>
      <c r="N16" s="87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s="89" customFormat="1" ht="24">
      <c r="A17" s="190">
        <v>15</v>
      </c>
      <c r="B17" s="190">
        <v>6313</v>
      </c>
      <c r="C17" s="55">
        <v>15</v>
      </c>
      <c r="D17" s="198">
        <v>4</v>
      </c>
      <c r="E17" s="198">
        <v>5</v>
      </c>
      <c r="F17" s="198">
        <v>5</v>
      </c>
      <c r="G17" s="198">
        <v>4</v>
      </c>
      <c r="H17" s="198">
        <v>4</v>
      </c>
      <c r="I17" s="198">
        <v>5</v>
      </c>
      <c r="J17" s="198">
        <v>4</v>
      </c>
      <c r="K17" s="198">
        <v>5</v>
      </c>
      <c r="L17" s="198">
        <v>5</v>
      </c>
      <c r="M17" s="198">
        <v>1</v>
      </c>
      <c r="N17" s="87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s="89" customFormat="1" ht="24">
      <c r="A18" s="190">
        <v>16</v>
      </c>
      <c r="B18" s="190">
        <v>6313</v>
      </c>
      <c r="C18" s="55">
        <v>16</v>
      </c>
      <c r="D18" s="198">
        <v>4</v>
      </c>
      <c r="E18" s="198">
        <v>4</v>
      </c>
      <c r="F18" s="198">
        <v>4</v>
      </c>
      <c r="G18" s="198">
        <v>3</v>
      </c>
      <c r="H18" s="198">
        <v>3</v>
      </c>
      <c r="I18" s="198">
        <v>4</v>
      </c>
      <c r="J18" s="198">
        <v>3</v>
      </c>
      <c r="K18" s="198">
        <v>3</v>
      </c>
      <c r="L18" s="198">
        <v>3</v>
      </c>
      <c r="M18" s="198">
        <v>1</v>
      </c>
      <c r="N18" s="87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s="89" customFormat="1" ht="24">
      <c r="A19" s="190">
        <v>17</v>
      </c>
      <c r="B19" s="190">
        <v>6313</v>
      </c>
      <c r="C19" s="55">
        <v>17</v>
      </c>
      <c r="D19" s="198">
        <v>4</v>
      </c>
      <c r="E19" s="198">
        <v>4</v>
      </c>
      <c r="F19" s="198">
        <v>4</v>
      </c>
      <c r="G19" s="198">
        <v>4</v>
      </c>
      <c r="H19" s="198">
        <v>4</v>
      </c>
      <c r="I19" s="198">
        <v>4</v>
      </c>
      <c r="J19" s="198">
        <v>4</v>
      </c>
      <c r="K19" s="198">
        <v>4</v>
      </c>
      <c r="L19" s="198">
        <v>4</v>
      </c>
      <c r="M19" s="198">
        <v>1</v>
      </c>
      <c r="N19" s="87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s="89" customFormat="1" ht="24">
      <c r="A20" s="190">
        <v>18</v>
      </c>
      <c r="B20" s="190">
        <v>6313</v>
      </c>
      <c r="C20" s="55">
        <v>18</v>
      </c>
      <c r="D20" s="198">
        <v>3</v>
      </c>
      <c r="E20" s="198">
        <v>5</v>
      </c>
      <c r="F20" s="198">
        <v>4</v>
      </c>
      <c r="G20" s="198">
        <v>5</v>
      </c>
      <c r="H20" s="198">
        <v>5</v>
      </c>
      <c r="I20" s="198">
        <v>5</v>
      </c>
      <c r="J20" s="198">
        <v>3</v>
      </c>
      <c r="K20" s="198">
        <v>3</v>
      </c>
      <c r="L20" s="198">
        <v>5</v>
      </c>
      <c r="M20" s="198">
        <v>1</v>
      </c>
      <c r="N20" s="198">
        <v>10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s="89" customFormat="1" ht="24">
      <c r="A21" s="190">
        <v>19</v>
      </c>
      <c r="B21" s="190">
        <v>6313</v>
      </c>
      <c r="C21" s="55">
        <v>19</v>
      </c>
      <c r="D21" s="198">
        <v>5</v>
      </c>
      <c r="E21" s="198">
        <v>5</v>
      </c>
      <c r="F21" s="198">
        <v>5</v>
      </c>
      <c r="G21" s="198">
        <v>4</v>
      </c>
      <c r="H21" s="198">
        <v>4</v>
      </c>
      <c r="I21" s="198">
        <v>5</v>
      </c>
      <c r="J21" s="198">
        <v>4</v>
      </c>
      <c r="K21" s="198">
        <v>4</v>
      </c>
      <c r="L21" s="198">
        <v>4</v>
      </c>
      <c r="M21" s="198">
        <v>1</v>
      </c>
      <c r="N21" s="198">
        <v>11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s="89" customFormat="1" ht="24">
      <c r="A22" s="190">
        <v>20</v>
      </c>
      <c r="B22" s="190">
        <v>6313</v>
      </c>
      <c r="C22" s="55">
        <v>20</v>
      </c>
      <c r="D22" s="198">
        <v>5</v>
      </c>
      <c r="E22" s="198">
        <v>5</v>
      </c>
      <c r="F22" s="198">
        <v>5</v>
      </c>
      <c r="G22" s="198">
        <v>4</v>
      </c>
      <c r="H22" s="198">
        <v>4</v>
      </c>
      <c r="I22" s="198">
        <v>5</v>
      </c>
      <c r="J22" s="198">
        <v>4</v>
      </c>
      <c r="K22" s="198">
        <v>5</v>
      </c>
      <c r="L22" s="198">
        <v>5</v>
      </c>
      <c r="M22" s="198">
        <v>1</v>
      </c>
      <c r="N22" s="87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s="89" customFormat="1" ht="24">
      <c r="A23" s="190">
        <v>21</v>
      </c>
      <c r="B23" s="190">
        <v>6313</v>
      </c>
      <c r="C23" s="55">
        <v>21</v>
      </c>
      <c r="D23" s="198">
        <v>5</v>
      </c>
      <c r="E23" s="198">
        <v>5</v>
      </c>
      <c r="F23" s="198">
        <v>5</v>
      </c>
      <c r="G23" s="198">
        <v>5</v>
      </c>
      <c r="H23" s="198">
        <v>5</v>
      </c>
      <c r="I23" s="198">
        <v>5</v>
      </c>
      <c r="J23" s="198">
        <v>5</v>
      </c>
      <c r="K23" s="198">
        <v>5</v>
      </c>
      <c r="L23" s="198">
        <v>4</v>
      </c>
      <c r="M23" s="198">
        <v>1</v>
      </c>
      <c r="N23" s="87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s="89" customFormat="1" ht="24">
      <c r="A24" s="190">
        <v>22</v>
      </c>
      <c r="B24" s="190">
        <v>6313</v>
      </c>
      <c r="C24" s="55">
        <v>22</v>
      </c>
      <c r="D24" s="198">
        <v>5</v>
      </c>
      <c r="E24" s="198">
        <v>5</v>
      </c>
      <c r="F24" s="198">
        <v>5</v>
      </c>
      <c r="G24" s="198">
        <v>5</v>
      </c>
      <c r="H24" s="198">
        <v>4</v>
      </c>
      <c r="I24" s="198">
        <v>5</v>
      </c>
      <c r="J24" s="198">
        <v>5</v>
      </c>
      <c r="K24" s="198">
        <v>4</v>
      </c>
      <c r="L24" s="198">
        <v>5</v>
      </c>
      <c r="M24" s="198">
        <v>1</v>
      </c>
      <c r="N24" s="87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s="89" customFormat="1" ht="24">
      <c r="A25" s="190">
        <v>23</v>
      </c>
      <c r="B25" s="190">
        <v>6313</v>
      </c>
      <c r="C25" s="55">
        <v>23</v>
      </c>
      <c r="D25" s="198">
        <v>5</v>
      </c>
      <c r="E25" s="198">
        <v>5</v>
      </c>
      <c r="F25" s="198">
        <v>5</v>
      </c>
      <c r="G25" s="198">
        <v>4</v>
      </c>
      <c r="H25" s="198">
        <v>5</v>
      </c>
      <c r="I25" s="198">
        <v>5</v>
      </c>
      <c r="J25" s="198">
        <v>5</v>
      </c>
      <c r="K25" s="198">
        <v>4</v>
      </c>
      <c r="L25" s="198">
        <v>4</v>
      </c>
      <c r="M25" s="198">
        <v>1</v>
      </c>
      <c r="N25" s="87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s="89" customFormat="1" ht="24">
      <c r="A26" s="190">
        <v>24</v>
      </c>
      <c r="B26" s="190">
        <v>6313</v>
      </c>
      <c r="C26" s="55">
        <v>24</v>
      </c>
      <c r="D26" s="198">
        <v>5</v>
      </c>
      <c r="E26" s="198">
        <v>5</v>
      </c>
      <c r="F26" s="198">
        <v>5</v>
      </c>
      <c r="G26" s="198">
        <v>5</v>
      </c>
      <c r="H26" s="198">
        <v>4</v>
      </c>
      <c r="I26" s="198">
        <v>5</v>
      </c>
      <c r="J26" s="198">
        <v>4</v>
      </c>
      <c r="K26" s="198">
        <v>5</v>
      </c>
      <c r="L26" s="198">
        <v>5</v>
      </c>
      <c r="M26" s="198">
        <v>1</v>
      </c>
      <c r="N26" s="87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s="89" customFormat="1" ht="24">
      <c r="A27" s="190">
        <v>25</v>
      </c>
      <c r="B27" s="190">
        <v>6313</v>
      </c>
      <c r="C27" s="55">
        <v>25</v>
      </c>
      <c r="D27" s="198">
        <v>5</v>
      </c>
      <c r="E27" s="198">
        <v>5</v>
      </c>
      <c r="F27" s="198">
        <v>5</v>
      </c>
      <c r="G27" s="198">
        <v>4</v>
      </c>
      <c r="H27" s="198">
        <v>4</v>
      </c>
      <c r="I27" s="198">
        <v>5</v>
      </c>
      <c r="J27" s="198">
        <v>5</v>
      </c>
      <c r="K27" s="198">
        <v>4</v>
      </c>
      <c r="L27" s="198">
        <v>4</v>
      </c>
      <c r="M27" s="198">
        <v>1</v>
      </c>
      <c r="N27" s="87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s="89" customFormat="1" ht="24">
      <c r="A28" s="190">
        <v>26</v>
      </c>
      <c r="B28" s="190">
        <v>6313</v>
      </c>
      <c r="C28" s="55">
        <v>26</v>
      </c>
      <c r="D28" s="198">
        <v>5</v>
      </c>
      <c r="E28" s="198">
        <v>5</v>
      </c>
      <c r="F28" s="198">
        <v>5</v>
      </c>
      <c r="G28" s="198">
        <v>4</v>
      </c>
      <c r="H28" s="198">
        <v>4</v>
      </c>
      <c r="I28" s="198">
        <v>5</v>
      </c>
      <c r="J28" s="198">
        <v>4</v>
      </c>
      <c r="K28" s="198">
        <v>5</v>
      </c>
      <c r="L28" s="198">
        <v>4</v>
      </c>
      <c r="M28" s="198">
        <v>1</v>
      </c>
      <c r="N28" s="87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s="89" customFormat="1" ht="24">
      <c r="A29" s="190">
        <v>27</v>
      </c>
      <c r="B29" s="190">
        <v>6313</v>
      </c>
      <c r="C29" s="55">
        <v>27</v>
      </c>
      <c r="D29" s="198">
        <v>5</v>
      </c>
      <c r="E29" s="198">
        <v>5</v>
      </c>
      <c r="F29" s="198">
        <v>5</v>
      </c>
      <c r="G29" s="198">
        <v>5</v>
      </c>
      <c r="H29" s="198">
        <v>5</v>
      </c>
      <c r="I29" s="198">
        <v>5</v>
      </c>
      <c r="J29" s="198">
        <v>5</v>
      </c>
      <c r="K29" s="198">
        <v>5</v>
      </c>
      <c r="L29" s="198">
        <v>5</v>
      </c>
      <c r="M29" s="198">
        <v>1</v>
      </c>
      <c r="N29" s="87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ht="26.25">
      <c r="A30" s="194"/>
      <c r="B30" s="194"/>
      <c r="C30" s="195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26.25">
      <c r="A31" s="83"/>
      <c r="B31" s="83"/>
      <c r="C31" s="55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21.75">
      <c r="A32" s="4"/>
      <c r="B32" s="4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24">
      <c r="A33" s="148" t="s">
        <v>34</v>
      </c>
      <c r="B33" s="148"/>
      <c r="C33" s="148"/>
      <c r="D33" s="148"/>
      <c r="E33" s="148"/>
      <c r="F33" s="148"/>
      <c r="G33" s="148"/>
      <c r="H33" s="148"/>
      <c r="I33" s="149" t="s">
        <v>35</v>
      </c>
      <c r="J33" s="149"/>
      <c r="K33" s="149"/>
      <c r="L33" s="149"/>
      <c r="M33" s="149"/>
      <c r="N33" s="57"/>
      <c r="O33" s="57"/>
      <c r="P33" s="57"/>
      <c r="Q33" s="57"/>
      <c r="R33" s="57"/>
      <c r="S33" s="57"/>
      <c r="T33" s="57"/>
      <c r="U33" s="58"/>
      <c r="V33" s="59"/>
      <c r="W33" s="2"/>
      <c r="X33" s="2"/>
      <c r="Y33" s="2"/>
      <c r="Z33" s="2"/>
      <c r="AA33" s="2"/>
    </row>
    <row r="34" spans="1:27" ht="24">
      <c r="A34" s="150" t="s">
        <v>36</v>
      </c>
      <c r="B34" s="150"/>
      <c r="C34" s="150"/>
      <c r="D34" s="150"/>
      <c r="E34" s="150"/>
      <c r="F34" s="150"/>
      <c r="G34" s="150"/>
      <c r="H34" s="150"/>
      <c r="I34" s="60">
        <v>5</v>
      </c>
      <c r="J34" s="60">
        <v>4</v>
      </c>
      <c r="K34" s="60">
        <v>3</v>
      </c>
      <c r="L34" s="60">
        <v>2</v>
      </c>
      <c r="M34" s="60">
        <v>1</v>
      </c>
      <c r="N34" s="57"/>
      <c r="O34" s="57"/>
      <c r="P34" s="57"/>
      <c r="Q34" s="57"/>
      <c r="R34" s="57"/>
      <c r="S34" s="57"/>
      <c r="T34" s="57"/>
      <c r="U34" s="58"/>
      <c r="V34" s="59"/>
      <c r="W34" s="2"/>
      <c r="X34" s="2"/>
      <c r="Y34" s="2"/>
      <c r="Z34" s="2"/>
      <c r="AA34" s="2"/>
    </row>
    <row r="35" spans="1:27" ht="24">
      <c r="A35" s="147" t="s">
        <v>71</v>
      </c>
      <c r="B35" s="147"/>
      <c r="C35" s="147"/>
      <c r="D35" s="147"/>
      <c r="E35" s="147"/>
      <c r="F35" s="147"/>
      <c r="G35" s="147"/>
      <c r="H35" s="147"/>
      <c r="I35" s="61">
        <f>C47*100/C52</f>
        <v>50</v>
      </c>
      <c r="J35" s="61">
        <f>C48*100/C52</f>
        <v>42.307692307692307</v>
      </c>
      <c r="K35" s="61">
        <f>C49*100/C52</f>
        <v>7.6923076923076925</v>
      </c>
      <c r="L35" s="62">
        <f>C50*100/C52</f>
        <v>0</v>
      </c>
      <c r="M35" s="62">
        <f>C51*100/C52</f>
        <v>0</v>
      </c>
      <c r="N35" s="63">
        <f>SUM(I35:M35)</f>
        <v>100</v>
      </c>
      <c r="O35" s="57"/>
      <c r="P35" s="57"/>
      <c r="Q35" s="57"/>
      <c r="R35" s="57"/>
      <c r="S35" s="57"/>
      <c r="T35" s="57"/>
      <c r="U35" s="58"/>
      <c r="V35" s="59"/>
      <c r="W35" s="2"/>
      <c r="X35" s="2"/>
      <c r="Y35" s="2"/>
      <c r="Z35" s="2"/>
      <c r="AA35" s="2"/>
    </row>
    <row r="36" spans="1:27" ht="24">
      <c r="A36" s="147" t="s">
        <v>72</v>
      </c>
      <c r="B36" s="147"/>
      <c r="C36" s="147"/>
      <c r="D36" s="147"/>
      <c r="E36" s="147"/>
      <c r="F36" s="147"/>
      <c r="G36" s="147"/>
      <c r="H36" s="147"/>
      <c r="I36" s="61">
        <f>E47*100/C52</f>
        <v>76.92307692307692</v>
      </c>
      <c r="J36" s="61">
        <f>E48*100/C52</f>
        <v>26.923076923076923</v>
      </c>
      <c r="K36" s="61">
        <f>E49*100/C52</f>
        <v>0</v>
      </c>
      <c r="L36" s="62">
        <f>E50*100/C52</f>
        <v>0</v>
      </c>
      <c r="M36" s="62">
        <f>E51*100/C52</f>
        <v>0</v>
      </c>
      <c r="N36" s="63">
        <f>SUM(I36:M36)</f>
        <v>103.84615384615384</v>
      </c>
      <c r="O36" s="57"/>
      <c r="P36" s="57"/>
      <c r="Q36" s="57"/>
      <c r="R36" s="57"/>
      <c r="S36" s="57"/>
      <c r="T36" s="57"/>
      <c r="U36" s="58"/>
      <c r="V36" s="59"/>
      <c r="W36" s="2"/>
      <c r="X36" s="2"/>
      <c r="Y36" s="2"/>
      <c r="Z36" s="2"/>
      <c r="AA36" s="2"/>
    </row>
    <row r="37" spans="1:27" ht="24">
      <c r="A37" s="147" t="s">
        <v>73</v>
      </c>
      <c r="B37" s="147"/>
      <c r="C37" s="147"/>
      <c r="D37" s="147"/>
      <c r="E37" s="147"/>
      <c r="F37" s="147"/>
      <c r="G37" s="147"/>
      <c r="H37" s="147"/>
      <c r="I37" s="61">
        <f>G47*100/C52</f>
        <v>53.846153846153847</v>
      </c>
      <c r="J37" s="61">
        <f>G48*100/C52</f>
        <v>42.307692307692307</v>
      </c>
      <c r="K37" s="61">
        <f>G49*100/C52</f>
        <v>7.6923076923076925</v>
      </c>
      <c r="L37" s="62">
        <f>G50*100/C52</f>
        <v>0</v>
      </c>
      <c r="M37" s="62">
        <f>G51*100/C52</f>
        <v>0</v>
      </c>
      <c r="N37" s="63">
        <f>SUM(I37:M37)</f>
        <v>103.84615384615385</v>
      </c>
      <c r="O37" s="57"/>
      <c r="P37" s="57"/>
      <c r="Q37" s="57"/>
      <c r="R37" s="57"/>
      <c r="S37" s="57"/>
      <c r="T37" s="57"/>
      <c r="U37" s="58"/>
      <c r="V37" s="59"/>
      <c r="W37" s="2"/>
      <c r="X37" s="2"/>
      <c r="Y37" s="2"/>
      <c r="Z37" s="2"/>
      <c r="AA37" s="2"/>
    </row>
    <row r="38" spans="1:27" ht="24">
      <c r="A38" s="151" t="s">
        <v>74</v>
      </c>
      <c r="B38" s="151"/>
      <c r="C38" s="151"/>
      <c r="D38" s="151"/>
      <c r="E38" s="151"/>
      <c r="F38" s="151"/>
      <c r="G38" s="151"/>
      <c r="H38" s="151"/>
      <c r="I38" s="60">
        <v>5</v>
      </c>
      <c r="J38" s="60">
        <v>4</v>
      </c>
      <c r="K38" s="60">
        <v>3</v>
      </c>
      <c r="L38" s="60">
        <v>2</v>
      </c>
      <c r="M38" s="60">
        <v>1</v>
      </c>
      <c r="N38" s="64"/>
      <c r="O38" s="57"/>
      <c r="P38" s="57"/>
      <c r="Q38" s="57"/>
      <c r="R38" s="57"/>
      <c r="S38" s="57"/>
      <c r="T38" s="57"/>
      <c r="U38" s="58"/>
      <c r="V38" s="59"/>
      <c r="W38" s="2"/>
      <c r="X38" s="2"/>
      <c r="Y38" s="2"/>
      <c r="Z38" s="2"/>
      <c r="AA38" s="2"/>
    </row>
    <row r="39" spans="1:27" ht="24">
      <c r="A39" s="147" t="s">
        <v>75</v>
      </c>
      <c r="B39" s="147"/>
      <c r="C39" s="147"/>
      <c r="D39" s="147"/>
      <c r="E39" s="147"/>
      <c r="F39" s="147"/>
      <c r="G39" s="147"/>
      <c r="H39" s="147"/>
      <c r="I39" s="65">
        <f>I47*100/C52</f>
        <v>46.153846153846153</v>
      </c>
      <c r="J39" s="65">
        <f>I48*100/C52</f>
        <v>50</v>
      </c>
      <c r="K39" s="65">
        <f>I49*100/C52</f>
        <v>7.6923076923076925</v>
      </c>
      <c r="L39" s="66">
        <f>I50*100/C52</f>
        <v>0</v>
      </c>
      <c r="M39" s="66">
        <f>I51*100/C52</f>
        <v>0</v>
      </c>
      <c r="N39" s="63">
        <f t="shared" ref="N39:N44" si="0">SUM(I39:M39)</f>
        <v>103.84615384615385</v>
      </c>
      <c r="O39" s="57"/>
      <c r="P39" s="57"/>
      <c r="Q39" s="57"/>
      <c r="R39" s="57"/>
      <c r="S39" s="57"/>
      <c r="T39" s="57"/>
      <c r="U39" s="58"/>
      <c r="V39" s="59"/>
      <c r="W39" s="2"/>
      <c r="X39" s="2"/>
      <c r="Y39" s="2"/>
      <c r="Z39" s="2"/>
      <c r="AA39" s="2"/>
    </row>
    <row r="40" spans="1:27" ht="24">
      <c r="A40" s="147" t="s">
        <v>76</v>
      </c>
      <c r="B40" s="147"/>
      <c r="C40" s="147"/>
      <c r="D40" s="147"/>
      <c r="E40" s="147"/>
      <c r="F40" s="147"/>
      <c r="G40" s="147"/>
      <c r="H40" s="147"/>
      <c r="I40" s="65">
        <f>K47*100/C52</f>
        <v>42.307692307692307</v>
      </c>
      <c r="J40" s="65">
        <f>K48*100/C52</f>
        <v>57.692307692307693</v>
      </c>
      <c r="K40" s="65">
        <f>K49*100/C52</f>
        <v>3.8461538461538463</v>
      </c>
      <c r="L40" s="66">
        <f>K50*100/C52</f>
        <v>0</v>
      </c>
      <c r="M40" s="66">
        <f>K51*100/C52</f>
        <v>0</v>
      </c>
      <c r="N40" s="63">
        <f t="shared" si="0"/>
        <v>103.84615384615384</v>
      </c>
      <c r="O40" s="57"/>
      <c r="P40" s="57"/>
      <c r="Q40" s="57"/>
      <c r="R40" s="57"/>
      <c r="S40" s="57"/>
      <c r="T40" s="57"/>
      <c r="U40" s="58"/>
      <c r="V40" s="59"/>
      <c r="W40" s="2"/>
      <c r="X40" s="2"/>
      <c r="Y40" s="2"/>
      <c r="Z40" s="2"/>
      <c r="AA40" s="2"/>
    </row>
    <row r="41" spans="1:27" ht="24">
      <c r="A41" s="147" t="s">
        <v>77</v>
      </c>
      <c r="B41" s="147"/>
      <c r="C41" s="147"/>
      <c r="D41" s="147"/>
      <c r="E41" s="147"/>
      <c r="F41" s="147"/>
      <c r="G41" s="147"/>
      <c r="H41" s="147"/>
      <c r="I41" s="65">
        <f>M47*100/C52</f>
        <v>73.07692307692308</v>
      </c>
      <c r="J41" s="65">
        <f>M48*100/C52</f>
        <v>30.76923076923077</v>
      </c>
      <c r="K41" s="65">
        <f>M49*100/C52</f>
        <v>0</v>
      </c>
      <c r="L41" s="66">
        <f>M50*100/C52</f>
        <v>0</v>
      </c>
      <c r="M41" s="66">
        <f>M51*100/C52</f>
        <v>0</v>
      </c>
      <c r="N41" s="63">
        <f t="shared" si="0"/>
        <v>103.84615384615385</v>
      </c>
      <c r="O41" s="57"/>
      <c r="P41" s="57"/>
      <c r="Q41" s="57"/>
      <c r="R41" s="57"/>
      <c r="S41" s="57"/>
      <c r="T41" s="57"/>
      <c r="U41" s="58"/>
      <c r="V41" s="59"/>
      <c r="W41" s="2"/>
      <c r="X41" s="2"/>
      <c r="Y41" s="2"/>
      <c r="Z41" s="2"/>
      <c r="AA41" s="2"/>
    </row>
    <row r="42" spans="1:27" ht="24">
      <c r="A42" s="147" t="s">
        <v>78</v>
      </c>
      <c r="B42" s="147"/>
      <c r="C42" s="147"/>
      <c r="D42" s="147"/>
      <c r="E42" s="147"/>
      <c r="F42" s="147"/>
      <c r="G42" s="147"/>
      <c r="H42" s="147"/>
      <c r="I42" s="65">
        <f>O47*100/C52</f>
        <v>34.615384615384613</v>
      </c>
      <c r="J42" s="65">
        <f>O48*100/C52</f>
        <v>53.846153846153847</v>
      </c>
      <c r="K42" s="65">
        <f>O49*100/C52</f>
        <v>11.538461538461538</v>
      </c>
      <c r="L42" s="66">
        <f>O50*100/C52</f>
        <v>0</v>
      </c>
      <c r="M42" s="66">
        <f>O51*100/C52</f>
        <v>0</v>
      </c>
      <c r="N42" s="63">
        <f t="shared" si="0"/>
        <v>99.999999999999986</v>
      </c>
      <c r="O42" s="57"/>
      <c r="P42" s="57"/>
      <c r="Q42" s="57"/>
      <c r="R42" s="57"/>
      <c r="S42" s="57"/>
      <c r="T42" s="57"/>
      <c r="U42" s="58"/>
      <c r="V42" s="59"/>
      <c r="W42" s="2"/>
      <c r="X42" s="2"/>
      <c r="Y42" s="2"/>
      <c r="Z42" s="2"/>
      <c r="AA42" s="2"/>
    </row>
    <row r="43" spans="1:27" ht="24">
      <c r="A43" s="144" t="s">
        <v>82</v>
      </c>
      <c r="B43" s="145"/>
      <c r="C43" s="145"/>
      <c r="D43" s="145"/>
      <c r="E43" s="145"/>
      <c r="F43" s="145"/>
      <c r="G43" s="145"/>
      <c r="H43" s="146"/>
      <c r="I43" s="65">
        <f>Q47*100/C52</f>
        <v>50</v>
      </c>
      <c r="J43" s="65">
        <f>Q48*100/C52</f>
        <v>42.307692307692307</v>
      </c>
      <c r="K43" s="65">
        <f>Q49*100/C52</f>
        <v>11.538461538461538</v>
      </c>
      <c r="L43" s="66">
        <f>Q50*100/C52</f>
        <v>0</v>
      </c>
      <c r="M43" s="66">
        <f>Q51*100/C52</f>
        <v>0</v>
      </c>
      <c r="N43" s="63">
        <f t="shared" si="0"/>
        <v>103.84615384615384</v>
      </c>
      <c r="O43" s="57"/>
      <c r="P43" s="57"/>
      <c r="Q43" s="57"/>
      <c r="R43" s="57"/>
      <c r="S43" s="57"/>
      <c r="T43" s="57"/>
      <c r="U43" s="58"/>
      <c r="V43" s="59"/>
      <c r="W43" s="2"/>
      <c r="X43" s="2"/>
      <c r="Y43" s="2"/>
      <c r="Z43" s="2"/>
      <c r="AA43" s="2"/>
    </row>
    <row r="44" spans="1:27" ht="24">
      <c r="A44" s="144" t="s">
        <v>83</v>
      </c>
      <c r="B44" s="145"/>
      <c r="C44" s="145"/>
      <c r="D44" s="145"/>
      <c r="E44" s="145"/>
      <c r="F44" s="145"/>
      <c r="G44" s="145"/>
      <c r="H44" s="146"/>
      <c r="I44" s="67">
        <f>S47*100/C52</f>
        <v>42.307692307692307</v>
      </c>
      <c r="J44" s="67">
        <f>S48*100/C52</f>
        <v>53.846153846153847</v>
      </c>
      <c r="K44" s="67">
        <f>S49*100/C52</f>
        <v>7.6923076923076925</v>
      </c>
      <c r="L44" s="68">
        <f>S50*100/C52</f>
        <v>0</v>
      </c>
      <c r="M44" s="68">
        <f>S51*100/C52</f>
        <v>0</v>
      </c>
      <c r="N44" s="69">
        <f t="shared" si="0"/>
        <v>103.84615384615385</v>
      </c>
      <c r="O44" s="57"/>
      <c r="P44" s="57"/>
      <c r="Q44" s="57"/>
      <c r="R44" s="57"/>
      <c r="S44" s="57"/>
      <c r="T44" s="57"/>
      <c r="U44" s="58"/>
      <c r="V44" s="59"/>
      <c r="W44" s="2"/>
      <c r="X44" s="2"/>
      <c r="Y44" s="2"/>
      <c r="Z44" s="2"/>
      <c r="AA44" s="2"/>
    </row>
    <row r="45" spans="1:27" ht="24">
      <c r="A45" s="57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1"/>
      <c r="M45" s="71"/>
      <c r="N45" s="57"/>
      <c r="O45" s="57"/>
      <c r="P45" s="57"/>
      <c r="Q45" s="57"/>
      <c r="R45" s="57"/>
      <c r="S45" s="57"/>
      <c r="T45" s="57"/>
      <c r="U45" s="58"/>
      <c r="V45" s="59"/>
      <c r="W45" s="2"/>
      <c r="X45" s="2"/>
      <c r="Y45" s="2"/>
      <c r="Z45" s="2"/>
      <c r="AA45" s="2"/>
    </row>
    <row r="46" spans="1:27" ht="120">
      <c r="A46" s="72" t="s">
        <v>79</v>
      </c>
      <c r="B46" s="72" t="s">
        <v>80</v>
      </c>
      <c r="C46" s="142" t="s">
        <v>61</v>
      </c>
      <c r="D46" s="143"/>
      <c r="E46" s="142" t="s">
        <v>62</v>
      </c>
      <c r="F46" s="143"/>
      <c r="G46" s="142" t="s">
        <v>63</v>
      </c>
      <c r="H46" s="143"/>
      <c r="I46" s="142" t="s">
        <v>64</v>
      </c>
      <c r="J46" s="143"/>
      <c r="K46" s="142" t="s">
        <v>65</v>
      </c>
      <c r="L46" s="143"/>
      <c r="M46" s="142" t="s">
        <v>66</v>
      </c>
      <c r="N46" s="143"/>
      <c r="O46" s="142" t="s">
        <v>81</v>
      </c>
      <c r="P46" s="143"/>
      <c r="Q46" s="142" t="s">
        <v>68</v>
      </c>
      <c r="R46" s="143"/>
      <c r="S46" s="142" t="s">
        <v>69</v>
      </c>
      <c r="T46" s="143"/>
      <c r="U46" s="58"/>
      <c r="V46" s="59"/>
      <c r="W46" s="2"/>
      <c r="X46" s="2"/>
      <c r="Y46" s="2"/>
      <c r="Z46" s="2"/>
      <c r="AA46" s="2"/>
    </row>
    <row r="47" spans="1:27" ht="24">
      <c r="A47" s="73">
        <v>5</v>
      </c>
      <c r="B47" s="73">
        <v>100</v>
      </c>
      <c r="C47" s="74">
        <f>COUNTIF(D3:D31,5)</f>
        <v>13</v>
      </c>
      <c r="D47" s="75">
        <f>C47*100</f>
        <v>1300</v>
      </c>
      <c r="E47" s="74">
        <f>COUNTIF(E3:E31,5)</f>
        <v>20</v>
      </c>
      <c r="F47" s="75">
        <f>E47*100</f>
        <v>2000</v>
      </c>
      <c r="G47" s="74">
        <f>COUNTIF(F3:F31,5)</f>
        <v>14</v>
      </c>
      <c r="H47" s="75">
        <f>G47*100</f>
        <v>1400</v>
      </c>
      <c r="I47" s="74">
        <f>COUNTIF(G3:G31,5)</f>
        <v>12</v>
      </c>
      <c r="J47" s="75">
        <f>I47*100</f>
        <v>1200</v>
      </c>
      <c r="K47" s="74">
        <f>COUNTIF(H3:H31,5)</f>
        <v>11</v>
      </c>
      <c r="L47" s="76">
        <f>K47*100</f>
        <v>1100</v>
      </c>
      <c r="M47" s="74">
        <f>COUNTIF(I3:I31,5)</f>
        <v>19</v>
      </c>
      <c r="N47" s="77">
        <f>M47*100</f>
        <v>1900</v>
      </c>
      <c r="O47" s="74">
        <f>COUNTIF(J3:J31,5)</f>
        <v>9</v>
      </c>
      <c r="P47" s="77">
        <f>O47*100</f>
        <v>900</v>
      </c>
      <c r="Q47" s="74">
        <f>COUNTIF(K3:K31,5)</f>
        <v>13</v>
      </c>
      <c r="R47" s="77">
        <f>Q47*100</f>
        <v>1300</v>
      </c>
      <c r="S47" s="74">
        <f>COUNTIF(L3:L31,5)</f>
        <v>11</v>
      </c>
      <c r="T47" s="77">
        <f>S47*100</f>
        <v>1100</v>
      </c>
      <c r="U47" s="58"/>
      <c r="V47" s="59"/>
      <c r="W47" s="2"/>
      <c r="X47" s="2"/>
      <c r="Y47" s="2"/>
      <c r="Z47" s="2"/>
      <c r="AA47" s="2"/>
    </row>
    <row r="48" spans="1:27" ht="24">
      <c r="A48" s="73">
        <v>4</v>
      </c>
      <c r="B48" s="73">
        <v>80</v>
      </c>
      <c r="C48" s="74">
        <f>COUNTIF(D3:D31,4)</f>
        <v>11</v>
      </c>
      <c r="D48" s="75">
        <f>C48*80</f>
        <v>880</v>
      </c>
      <c r="E48" s="74">
        <f>COUNTIF(E3:E31,4)</f>
        <v>7</v>
      </c>
      <c r="F48" s="75">
        <f>E48*80</f>
        <v>560</v>
      </c>
      <c r="G48" s="74">
        <f>COUNTIF(F3:F31,4)</f>
        <v>11</v>
      </c>
      <c r="H48" s="75">
        <f>G48*80</f>
        <v>880</v>
      </c>
      <c r="I48" s="74">
        <f>COUNTIF(G3:G31,4)</f>
        <v>13</v>
      </c>
      <c r="J48" s="75">
        <f>I48*80</f>
        <v>1040</v>
      </c>
      <c r="K48" s="74">
        <f>COUNTIF(H3:H31,4)</f>
        <v>15</v>
      </c>
      <c r="L48" s="76">
        <f>K48*80</f>
        <v>1200</v>
      </c>
      <c r="M48" s="74">
        <f>COUNTIF(I3:I31,4)</f>
        <v>8</v>
      </c>
      <c r="N48" s="77">
        <f>M48*80</f>
        <v>640</v>
      </c>
      <c r="O48" s="74">
        <f>COUNTIF(J3:J31,4)</f>
        <v>14</v>
      </c>
      <c r="P48" s="77">
        <f>O48*80</f>
        <v>1120</v>
      </c>
      <c r="Q48" s="74">
        <f>COUNTIF(K3:K31,4)</f>
        <v>11</v>
      </c>
      <c r="R48" s="77">
        <f>Q48*80</f>
        <v>880</v>
      </c>
      <c r="S48" s="74">
        <f>COUNTIF(L3:L31,4)</f>
        <v>14</v>
      </c>
      <c r="T48" s="77">
        <f>S48*80</f>
        <v>1120</v>
      </c>
      <c r="U48" s="58"/>
      <c r="V48" s="59"/>
      <c r="W48" s="2"/>
      <c r="X48" s="2"/>
      <c r="Y48" s="2"/>
      <c r="Z48" s="2"/>
      <c r="AA48" s="2"/>
    </row>
    <row r="49" spans="1:27" ht="24">
      <c r="A49" s="73">
        <v>3</v>
      </c>
      <c r="B49" s="73">
        <v>60</v>
      </c>
      <c r="C49" s="74">
        <f>COUNTIF(D3:D31,3)</f>
        <v>2</v>
      </c>
      <c r="D49" s="75">
        <f>C49*60</f>
        <v>120</v>
      </c>
      <c r="E49" s="74">
        <f>COUNTIF(E3:E31,3)</f>
        <v>0</v>
      </c>
      <c r="F49" s="75">
        <f>E49*60</f>
        <v>0</v>
      </c>
      <c r="G49" s="74">
        <f>COUNTIF(F3:F31,3)</f>
        <v>2</v>
      </c>
      <c r="H49" s="75">
        <f>G49*60</f>
        <v>120</v>
      </c>
      <c r="I49" s="74">
        <f>COUNTIF(G3:G31,3)</f>
        <v>2</v>
      </c>
      <c r="J49" s="75">
        <f>I49*60</f>
        <v>120</v>
      </c>
      <c r="K49" s="74">
        <f>COUNTIF(H3:H31,3)</f>
        <v>1</v>
      </c>
      <c r="L49" s="76">
        <f>K49*60</f>
        <v>60</v>
      </c>
      <c r="M49" s="74">
        <f>COUNTIF(I3:I31,3)</f>
        <v>0</v>
      </c>
      <c r="N49" s="77">
        <f>M49*60</f>
        <v>0</v>
      </c>
      <c r="O49" s="74">
        <f>COUNTIF(J3:J31,3)</f>
        <v>3</v>
      </c>
      <c r="P49" s="77">
        <f>O49*60</f>
        <v>180</v>
      </c>
      <c r="Q49" s="74">
        <f>COUNTIF(K3:K31,3)</f>
        <v>3</v>
      </c>
      <c r="R49" s="77">
        <f>Q49*60</f>
        <v>180</v>
      </c>
      <c r="S49" s="74">
        <f>COUNTIF(L3:L31,3)</f>
        <v>2</v>
      </c>
      <c r="T49" s="77">
        <f>S49*60</f>
        <v>120</v>
      </c>
      <c r="U49" s="58"/>
      <c r="V49" s="59"/>
      <c r="W49" s="2"/>
      <c r="X49" s="2"/>
      <c r="Y49" s="2"/>
      <c r="Z49" s="2"/>
      <c r="AA49" s="2"/>
    </row>
    <row r="50" spans="1:27" ht="24">
      <c r="A50" s="73">
        <v>2</v>
      </c>
      <c r="B50" s="73">
        <v>40</v>
      </c>
      <c r="C50" s="74">
        <f>COUNTIF(D3:D31,2)</f>
        <v>0</v>
      </c>
      <c r="D50" s="75">
        <f>C50*40</f>
        <v>0</v>
      </c>
      <c r="E50" s="74">
        <f>COUNTIF(E3:E31,2)</f>
        <v>0</v>
      </c>
      <c r="F50" s="75">
        <f>E50*40</f>
        <v>0</v>
      </c>
      <c r="G50" s="74">
        <f>COUNTIF(F3:F31,2)</f>
        <v>0</v>
      </c>
      <c r="H50" s="75">
        <f>G50*40</f>
        <v>0</v>
      </c>
      <c r="I50" s="74">
        <f>COUNTIF(G3:G31,2)</f>
        <v>0</v>
      </c>
      <c r="J50" s="75">
        <f>I50*40</f>
        <v>0</v>
      </c>
      <c r="K50" s="74">
        <f>COUNTIF(H3:H31,2)</f>
        <v>0</v>
      </c>
      <c r="L50" s="76">
        <f>K50*40</f>
        <v>0</v>
      </c>
      <c r="M50" s="74">
        <f>COUNTIF(I3:I31,2)</f>
        <v>0</v>
      </c>
      <c r="N50" s="77">
        <f>M50*40</f>
        <v>0</v>
      </c>
      <c r="O50" s="74">
        <f>COUNTIF(J3:J31,2)</f>
        <v>0</v>
      </c>
      <c r="P50" s="77">
        <f>O50*40</f>
        <v>0</v>
      </c>
      <c r="Q50" s="74">
        <f>COUNTIF(K3:K31,2)</f>
        <v>0</v>
      </c>
      <c r="R50" s="77">
        <f>Q50*40</f>
        <v>0</v>
      </c>
      <c r="S50" s="74">
        <f>COUNTIF(L3:L31,2)</f>
        <v>0</v>
      </c>
      <c r="T50" s="77">
        <f>S50*40</f>
        <v>0</v>
      </c>
      <c r="U50" s="58"/>
      <c r="V50" s="59"/>
      <c r="W50" s="2"/>
      <c r="X50" s="2"/>
      <c r="Y50" s="2"/>
      <c r="Z50" s="2"/>
      <c r="AA50" s="2"/>
    </row>
    <row r="51" spans="1:27" ht="24">
      <c r="A51" s="73">
        <v>1</v>
      </c>
      <c r="B51" s="73">
        <v>20</v>
      </c>
      <c r="C51" s="74">
        <f>COUNTIF(D3:D31,1)</f>
        <v>0</v>
      </c>
      <c r="D51" s="75">
        <f>C51*20</f>
        <v>0</v>
      </c>
      <c r="E51" s="74">
        <f>COUNTIF(E3:E31,1)</f>
        <v>0</v>
      </c>
      <c r="F51" s="75">
        <f>E51*20</f>
        <v>0</v>
      </c>
      <c r="G51" s="74">
        <f>COUNTIF(F3:F31,1)</f>
        <v>0</v>
      </c>
      <c r="H51" s="75">
        <f>G51*20</f>
        <v>0</v>
      </c>
      <c r="I51" s="74">
        <f>COUNTIF(G3:G31,1)</f>
        <v>0</v>
      </c>
      <c r="J51" s="75">
        <f>I51*20</f>
        <v>0</v>
      </c>
      <c r="K51" s="74">
        <f>COUNTIF(H3:H31,1)</f>
        <v>0</v>
      </c>
      <c r="L51" s="76">
        <f>K51*20</f>
        <v>0</v>
      </c>
      <c r="M51" s="74">
        <f>COUNTIF(I3:I31,1)</f>
        <v>0</v>
      </c>
      <c r="N51" s="77">
        <f>M51*20</f>
        <v>0</v>
      </c>
      <c r="O51" s="74">
        <f>COUNTIF(J3:J31,1)</f>
        <v>0</v>
      </c>
      <c r="P51" s="77">
        <f>O51*20</f>
        <v>0</v>
      </c>
      <c r="Q51" s="74">
        <f>COUNTIF(K3:K31,1)</f>
        <v>0</v>
      </c>
      <c r="R51" s="77">
        <f>Q51*20</f>
        <v>0</v>
      </c>
      <c r="S51" s="74">
        <f>COUNTIF(L3:L31,1)</f>
        <v>0</v>
      </c>
      <c r="T51" s="77">
        <f>S51*20</f>
        <v>0</v>
      </c>
      <c r="U51" s="58"/>
      <c r="V51" s="59"/>
      <c r="W51" s="2"/>
      <c r="X51" s="2"/>
      <c r="Y51" s="2"/>
      <c r="Z51" s="2"/>
      <c r="AA51" s="2"/>
    </row>
    <row r="52" spans="1:27" ht="24">
      <c r="A52" s="78"/>
      <c r="B52" s="79"/>
      <c r="C52" s="80">
        <f>SUM(C47:C51)</f>
        <v>26</v>
      </c>
      <c r="D52" s="75">
        <f t="shared" ref="D52:S52" si="1">SUM(D47:D51)</f>
        <v>2300</v>
      </c>
      <c r="E52" s="80">
        <f t="shared" si="1"/>
        <v>27</v>
      </c>
      <c r="F52" s="75">
        <f t="shared" si="1"/>
        <v>2560</v>
      </c>
      <c r="G52" s="80">
        <f>SUM(G47:G51)</f>
        <v>27</v>
      </c>
      <c r="H52" s="75">
        <f t="shared" si="1"/>
        <v>2400</v>
      </c>
      <c r="I52" s="80">
        <f>SUM(I47:I51)</f>
        <v>27</v>
      </c>
      <c r="J52" s="75">
        <f t="shared" si="1"/>
        <v>2360</v>
      </c>
      <c r="K52" s="80">
        <f t="shared" si="1"/>
        <v>27</v>
      </c>
      <c r="L52" s="76">
        <f t="shared" si="1"/>
        <v>2360</v>
      </c>
      <c r="M52" s="80">
        <f t="shared" si="1"/>
        <v>27</v>
      </c>
      <c r="N52" s="77">
        <f t="shared" si="1"/>
        <v>2540</v>
      </c>
      <c r="O52" s="80">
        <f t="shared" si="1"/>
        <v>26</v>
      </c>
      <c r="P52" s="77">
        <f>SUM(P47:P51)</f>
        <v>2200</v>
      </c>
      <c r="Q52" s="80">
        <f t="shared" si="1"/>
        <v>27</v>
      </c>
      <c r="R52" s="77">
        <f>SUM(R47:R51)</f>
        <v>2360</v>
      </c>
      <c r="S52" s="80">
        <f t="shared" si="1"/>
        <v>27</v>
      </c>
      <c r="T52" s="77">
        <f>SUM(T47:T51)</f>
        <v>2340</v>
      </c>
      <c r="U52" s="58"/>
      <c r="V52" s="59"/>
      <c r="W52" s="2"/>
      <c r="X52" s="2"/>
      <c r="Y52" s="2"/>
      <c r="Z52" s="2"/>
      <c r="AA52" s="2"/>
    </row>
    <row r="53" spans="1:27" ht="24">
      <c r="A53" s="138" t="s">
        <v>54</v>
      </c>
      <c r="B53" s="139"/>
      <c r="C53" s="136">
        <f>D52/C52</f>
        <v>88.461538461538467</v>
      </c>
      <c r="D53" s="137"/>
      <c r="E53" s="140">
        <f>F52/E52</f>
        <v>94.81481481481481</v>
      </c>
      <c r="F53" s="141"/>
      <c r="G53" s="136">
        <f>H52/G52</f>
        <v>88.888888888888886</v>
      </c>
      <c r="H53" s="137"/>
      <c r="I53" s="136">
        <f>J52/I52</f>
        <v>87.407407407407405</v>
      </c>
      <c r="J53" s="137"/>
      <c r="K53" s="136">
        <f>L52/K52</f>
        <v>87.407407407407405</v>
      </c>
      <c r="L53" s="137"/>
      <c r="M53" s="136">
        <f>N52/M52</f>
        <v>94.074074074074076</v>
      </c>
      <c r="N53" s="137"/>
      <c r="O53" s="136">
        <f>P52/O52</f>
        <v>84.615384615384613</v>
      </c>
      <c r="P53" s="137"/>
      <c r="Q53" s="136">
        <f>R52/Q52</f>
        <v>87.407407407407405</v>
      </c>
      <c r="R53" s="137"/>
      <c r="S53" s="136">
        <f>T52/S52</f>
        <v>86.666666666666671</v>
      </c>
      <c r="T53" s="137"/>
      <c r="U53" s="81">
        <f>AVERAGE(C53:T53)</f>
        <v>88.860398860398845</v>
      </c>
      <c r="V53" s="82"/>
      <c r="W53" s="2"/>
      <c r="X53" s="2"/>
      <c r="Y53" s="2"/>
      <c r="Z53" s="2"/>
      <c r="AA53" s="2"/>
    </row>
    <row r="54" spans="1:27" ht="2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2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2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2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2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2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2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2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2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2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2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2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2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2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2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2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2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2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2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2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2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2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2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2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2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2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2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2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2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2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2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2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2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2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2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2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2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2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2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2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2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2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2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2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2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2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2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2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2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2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2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2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2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2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2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2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2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2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2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2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2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2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2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2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2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2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2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2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2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2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2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2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2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2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2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2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2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2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2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2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2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2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2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2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2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2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2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2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2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2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2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2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2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2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2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2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2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2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2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2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2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2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2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2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2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2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2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2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2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2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2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2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2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2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2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2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2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2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2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2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2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2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2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2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2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2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2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2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2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2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2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2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2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2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2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2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2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2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2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2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2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2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2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2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2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2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2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2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2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2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2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2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2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2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2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2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2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2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2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2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2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2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2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2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2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2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2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2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2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2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2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2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2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2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2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2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2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2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2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2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2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2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2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2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2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2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2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2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2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2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2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2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2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2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2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2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2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2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2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2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2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2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2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2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2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2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2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2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2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2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2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2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2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2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2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2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2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2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2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2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2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2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2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2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2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2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2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2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2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2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2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2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2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2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2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2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2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2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2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2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2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2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2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2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2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2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2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2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2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2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2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2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2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2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2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2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2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2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2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2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2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2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2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2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2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2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2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2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2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2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2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2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2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2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2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2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2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2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2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2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2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2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2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2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2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2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2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2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2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2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2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2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2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2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2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2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2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2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2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2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2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2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2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2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2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2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2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2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2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2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2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2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2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2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2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2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2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2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2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2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2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2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2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2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2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2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2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2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2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2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2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2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2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2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2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2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2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2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2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2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2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2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2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2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2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2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2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2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2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2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2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2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2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2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2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2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2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2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2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2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2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2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2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2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2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2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2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2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2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2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2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2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2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2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2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2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2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2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2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2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2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2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2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2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2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2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2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2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2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2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2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2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2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2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2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2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2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2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2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2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2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2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2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2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2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2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2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2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2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2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2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2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2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2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2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2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2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2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2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2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2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2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2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2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2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2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2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2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2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2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2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2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2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2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2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2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2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2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2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2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2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2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2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2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2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2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2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2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2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2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2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2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2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2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2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2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2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2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2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2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2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2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2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2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2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2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2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2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2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2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2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2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2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2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2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2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2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2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2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2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2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2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2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2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2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2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2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2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2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2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2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2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2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2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2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2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2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2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2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2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2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2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2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2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2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2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2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2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2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2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2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2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2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2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2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2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2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2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2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2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2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2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2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2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2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2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2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2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2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2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2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2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2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2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2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2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2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2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2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2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2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2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2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2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2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2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2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2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2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2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2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2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2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2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2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2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2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2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2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2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2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2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2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2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2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2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2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2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2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2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2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2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2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2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2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2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2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2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2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2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2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2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2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2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2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2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2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2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2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2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2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2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2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2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2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2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2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2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2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2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2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2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2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2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2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2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2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2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2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2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2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2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2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2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2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2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2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2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2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2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2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2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2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2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2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2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2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2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2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2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2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2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2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2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2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2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2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2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2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2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2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2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2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2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2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2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2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2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2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2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2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2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2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2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2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2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2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2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2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2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2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2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2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2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2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2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2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2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2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2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2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2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2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2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2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2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2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2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2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2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2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2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2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2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2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2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2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2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2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2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2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2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2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2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2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2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2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2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2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2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2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2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2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2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2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2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2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2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2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2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2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2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2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2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2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2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2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2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2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2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2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2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2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2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2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2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2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2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2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2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2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2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2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2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2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2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2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2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2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2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2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2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2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2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2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2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2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2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2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2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2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2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2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2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2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2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2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2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2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2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2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2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2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2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2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2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2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2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2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2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2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2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2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2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2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2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2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2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2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2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2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2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2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2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2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2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2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2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2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2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2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2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2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2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2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2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2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2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2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2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2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2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2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2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2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2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2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2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2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2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2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2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2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2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2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2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2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2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2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2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2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2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2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2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2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2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2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2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2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2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2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2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2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2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2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2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2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2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2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2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2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2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2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2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2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2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2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2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2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2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2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2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2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2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2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2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2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2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2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2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2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2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2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2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2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2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2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2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2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2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2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2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2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2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2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2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2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2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2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2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2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2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2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2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2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2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2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2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2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2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2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2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2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2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2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2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2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2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2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2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2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2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2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2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2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2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2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2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2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2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2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2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2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2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2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2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2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2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2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2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2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2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2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2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2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2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</sheetData>
  <mergeCells count="33">
    <mergeCell ref="A40:H40"/>
    <mergeCell ref="A41:H41"/>
    <mergeCell ref="S46:T46"/>
    <mergeCell ref="B1:N1"/>
    <mergeCell ref="A33:H33"/>
    <mergeCell ref="I33:M33"/>
    <mergeCell ref="C46:D46"/>
    <mergeCell ref="E46:F46"/>
    <mergeCell ref="G46:H46"/>
    <mergeCell ref="A34:H34"/>
    <mergeCell ref="A35:H35"/>
    <mergeCell ref="A36:H36"/>
    <mergeCell ref="A37:H37"/>
    <mergeCell ref="A39:H39"/>
    <mergeCell ref="A38:H38"/>
    <mergeCell ref="A42:H42"/>
    <mergeCell ref="A43:H43"/>
    <mergeCell ref="A44:H44"/>
    <mergeCell ref="I46:J46"/>
    <mergeCell ref="K46:L46"/>
    <mergeCell ref="M46:N46"/>
    <mergeCell ref="O46:P46"/>
    <mergeCell ref="Q46:R46"/>
    <mergeCell ref="M53:N53"/>
    <mergeCell ref="O53:P53"/>
    <mergeCell ref="Q53:R53"/>
    <mergeCell ref="S53:T53"/>
    <mergeCell ref="A53:B53"/>
    <mergeCell ref="C53:D53"/>
    <mergeCell ref="E53:F53"/>
    <mergeCell ref="G53:H53"/>
    <mergeCell ref="I53:J53"/>
    <mergeCell ref="K53:L53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ไตรมาสที่ 1 (ตุลา-ธันวา66)</vt:lpstr>
      <vt:lpstr>ผลการประเมินให้คำปรึกษา</vt:lpstr>
      <vt:lpstr>การถ่ายทอดเทคโนโลยี ไตรมาสที่ 1</vt:lpstr>
      <vt:lpstr>ผลการประเมินถ่ายทอดเทคโนโลยี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Computer</cp:lastModifiedBy>
  <dcterms:created xsi:type="dcterms:W3CDTF">2019-10-08T02:10:37Z</dcterms:created>
  <dcterms:modified xsi:type="dcterms:W3CDTF">2025-03-27T09:43:15Z</dcterms:modified>
</cp:coreProperties>
</file>